
<file path=[Content_Types].xml><?xml version="1.0" encoding="utf-8"?>
<Types xmlns="http://schemas.openxmlformats.org/package/2006/content-types">
  <Override PartName="/xl/worksheets/sheet15.xml" ContentType="application/vnd.openxmlformats-officedocument.spreadsheetml.worksheet+xml"/>
  <Override PartName="/xl/charts/chart6.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charts/chart4.xml" ContentType="application/vnd.openxmlformats-officedocument.drawingml.chart+xml"/>
  <Override PartName="/xl/drawings/drawing6.xml" ContentType="application/vnd.openxmlformats-officedocument.drawingml.chartshapes+xml"/>
  <Override PartName="/xl/drawings/drawing8.xml" ContentType="application/vnd.openxmlformats-officedocument.drawingml.chartshapes+xml"/>
  <Override PartName="/xl/drawings/drawing19.xml" ContentType="application/vnd.openxmlformats-officedocument.drawing+xml"/>
  <Override PartName="/xl/worksheets/sheet7.xml" ContentType="application/vnd.openxmlformats-officedocument.spreadsheetml.worksheet+xml"/>
  <Override PartName="/xl/worksheets/sheet11.xml" ContentType="application/vnd.openxmlformats-officedocument.spreadsheetml.worksheet+xml"/>
  <Override PartName="/xl/worksheets/sheet20.xml" ContentType="application/vnd.openxmlformats-officedocument.spreadsheetml.worksheet+xml"/>
  <Override PartName="/xl/charts/chart2.xml" ContentType="application/vnd.openxmlformats-officedocument.drawingml.chart+xml"/>
  <Override PartName="/xl/drawings/drawing4.xml" ContentType="application/vnd.openxmlformats-officedocument.drawing+xml"/>
  <Override PartName="/xl/drawings/drawing17.xml" ContentType="application/vnd.openxmlformats-officedocument.drawing+xml"/>
  <Default Extension="rels" ContentType="application/vnd.openxmlformats-package.relationships+xml"/>
  <Default Extension="wmf" ContentType="image/x-wmf"/>
  <Default Extension="xml" ContentType="application/xml"/>
  <Override PartName="/xl/worksheets/sheet5.xml" ContentType="application/vnd.openxmlformats-officedocument.spreadsheetml.worksheet+xml"/>
  <Override PartName="/xl/drawings/drawing2.xml" ContentType="application/vnd.openxmlformats-officedocument.drawing+xml"/>
  <Override PartName="/xl/drawings/drawing15.xml" ContentType="application/vnd.openxmlformats-officedocument.drawingml.chartshap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drawings/drawing13.xml" ContentType="application/vnd.openxmlformats-officedocument.drawingml.chartshapes+xml"/>
  <Override PartName="/xl/drawings/drawing14.xml" ContentType="application/vnd.openxmlformats-officedocument.drawingml.chartshapes+xml"/>
  <Override PartName="/xl/worksheets/sheet1.xml" ContentType="application/vnd.openxmlformats-officedocument.spreadsheetml.worksheet+xml"/>
  <Override PartName="/xl/drawings/drawing11.xml" ContentType="application/vnd.openxmlformats-officedocument.drawingml.chartshapes+xml"/>
  <Override PartName="/xl/drawings/drawing12.xml" ContentType="application/vnd.openxmlformats-officedocument.drawingml.chartshapes+xml"/>
  <Override PartName="/xl/charts/chart16.xml" ContentType="application/vnd.openxmlformats-officedocument.drawingml.chart+xml"/>
  <Override PartName="/xl/charts/chart17.xml" ContentType="application/vnd.openxmlformats-officedocument.drawingml.chart+xml"/>
  <Override PartName="/xl/calcChain.xml" ContentType="application/vnd.openxmlformats-officedocument.spreadsheetml.calcChain+xml"/>
  <Override PartName="/xl/worksheets/sheet19.xml" ContentType="application/vnd.openxmlformats-officedocument.spreadsheetml.worksheet+xml"/>
  <Override PartName="/xl/sharedStrings.xml" ContentType="application/vnd.openxmlformats-officedocument.spreadsheetml.sharedStrings+xml"/>
  <Override PartName="/xl/drawings/drawing10.xml" ContentType="application/vnd.openxmlformats-officedocument.drawing+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worksheets/sheet17.xml" ContentType="application/vnd.openxmlformats-officedocument.spreadsheetml.worksheet+xml"/>
  <Override PartName="/xl/worksheets/sheet18.xml" ContentType="application/vnd.openxmlformats-officedocument.spreadsheetml.worksheet+xml"/>
  <Override PartName="/xl/charts/chart8.xml" ContentType="application/vnd.openxmlformats-officedocument.drawingml.chart+xml"/>
  <Override PartName="/xl/charts/chart9.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Override PartName="/xl/charts/chart7.xml" ContentType="application/vnd.openxmlformats-officedocument.drawingml.chart+xml"/>
  <Override PartName="/xl/charts/chart10.xml" ContentType="application/vnd.openxmlformats-officedocument.drawingml.chart+xml"/>
  <Override PartName="/xl/drawings/drawing9.xml" ContentType="application/vnd.openxmlformats-officedocument.drawingml.chartshapes+xml"/>
  <Override PartName="/xl/worksheets/sheet14.xml" ContentType="application/vnd.openxmlformats-officedocument.spreadsheetml.worksheet+xml"/>
  <Override PartName="/xl/charts/chart5.xml" ContentType="application/vnd.openxmlformats-officedocument.drawingml.chart+xml"/>
  <Override PartName="/xl/drawings/drawing7.xml" ContentType="application/vnd.openxmlformats-officedocument.drawingml.chartshapes+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worksheets/sheet21.xml" ContentType="application/vnd.openxmlformats-officedocument.spreadsheetml.worksheet+xml"/>
  <Default Extension="jpeg" ContentType="image/jpeg"/>
  <Override PartName="/xl/charts/chart3.xml" ContentType="application/vnd.openxmlformats-officedocument.drawingml.chart+xml"/>
  <Override PartName="/xl/drawings/drawing5.xml" ContentType="application/vnd.openxmlformats-officedocument.drawingml.chartshapes+xml"/>
  <Default Extension="emf" ContentType="image/x-emf"/>
  <Override PartName="/xl/drawings/drawing18.xml" ContentType="application/vnd.openxmlformats-officedocument.drawing+xml"/>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xl/drawings/drawing3.xml" ContentType="application/vnd.openxmlformats-officedocument.drawing+xml"/>
  <Override PartName="/xl/charts/chart1.xml" ContentType="application/vnd.openxmlformats-officedocument.drawingml.chart+xml"/>
  <Override PartName="/xl/drawings/drawing16.xml" ContentType="application/vnd.openxmlformats-officedocument.drawing+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EsteLivro"/>
  <bookViews>
    <workbookView xWindow="-15" yWindow="-15" windowWidth="10065" windowHeight="11325" tabRatio="716" activeTab="5"/>
  </bookViews>
  <sheets>
    <sheet name="capa" sheetId="5" r:id="rId1"/>
    <sheet name="introducao" sheetId="6" r:id="rId2"/>
    <sheet name="fontes" sheetId="7" r:id="rId3"/>
    <sheet name="6populacao2" sheetId="88" r:id="rId4"/>
    <sheet name="7empregoINE2" sheetId="87" r:id="rId5"/>
    <sheet name="8desemprego_INE2" sheetId="112" r:id="rId6"/>
    <sheet name="9dgert" sheetId="99" r:id="rId7"/>
    <sheet name="10desemprego_IEFP" sheetId="96" r:id="rId8"/>
    <sheet name="11desemprego_IEFP" sheetId="97" r:id="rId9"/>
    <sheet name="12fp_ine_trim" sheetId="102" r:id="rId10"/>
    <sheet name="13eempresarial " sheetId="104" r:id="rId11"/>
    <sheet name="14ganhos" sheetId="95" r:id="rId12"/>
    <sheet name="15salários" sheetId="105" r:id="rId13"/>
    <sheet name="16irct" sheetId="106" r:id="rId14"/>
    <sheet name="17acidentes" sheetId="94" r:id="rId15"/>
    <sheet name="18ssocial" sheetId="109" r:id="rId16"/>
    <sheet name="19ssocial" sheetId="110" r:id="rId17"/>
    <sheet name="20destaque" sheetId="111" r:id="rId18"/>
    <sheet name="21destaque" sheetId="107" r:id="rId19"/>
    <sheet name="22conceito" sheetId="26" r:id="rId20"/>
    <sheet name="23conceito" sheetId="27" r:id="rId21"/>
    <sheet name="contracapa" sheetId="28" r:id="rId22"/>
  </sheets>
  <definedNames>
    <definedName name="_xlnm.Print_Area" localSheetId="7">'10desemprego_IEFP'!$A$1:$AF$92</definedName>
    <definedName name="_xlnm.Print_Area" localSheetId="8">'11desemprego_IEFP'!$A$1:$AF$65</definedName>
    <definedName name="_xlnm.Print_Area" localSheetId="9">'12fp_ine_trim'!$A$1:$AB$88</definedName>
    <definedName name="_xlnm.Print_Area" localSheetId="10">'13eempresarial '!$A$1:$U$66</definedName>
    <definedName name="_xlnm.Print_Area" localSheetId="11">'14ganhos'!$A$1:$V$101</definedName>
    <definedName name="_xlnm.Print_Area" localSheetId="12">'15salários'!$A$1:$P$52</definedName>
    <definedName name="_xlnm.Print_Area" localSheetId="13">'16irct'!$A$1:$AF$89</definedName>
    <definedName name="_xlnm.Print_Area" localSheetId="14">'17acidentes'!$A$1:$R$72</definedName>
    <definedName name="_xlnm.Print_Area" localSheetId="15">'18ssocial'!$A$1:$AG$70</definedName>
    <definedName name="_xlnm.Print_Area" localSheetId="16">'19ssocial'!$A$1:$X$61</definedName>
    <definedName name="_xlnm.Print_Area" localSheetId="17">'20destaque'!$A$1:$AF$88</definedName>
    <definedName name="_xlnm.Print_Area" localSheetId="18">'21destaque'!$A$1:$O$60</definedName>
    <definedName name="_xlnm.Print_Area" localSheetId="19">'22conceito'!$A$1:$AG$71</definedName>
    <definedName name="_xlnm.Print_Area" localSheetId="20">'23conceito'!$A$1:$AG$73</definedName>
    <definedName name="_xlnm.Print_Area" localSheetId="3">'6populacao2'!$A$1:$Z$60</definedName>
    <definedName name="_xlnm.Print_Area" localSheetId="4">'7empregoINE2'!$A$1:$AA$74</definedName>
    <definedName name="_xlnm.Print_Area" localSheetId="5">'8desemprego_INE2'!$A$1:$AA$72</definedName>
    <definedName name="_xlnm.Print_Area" localSheetId="6">'9dgert'!$A$1:$P$134</definedName>
    <definedName name="_xlnm.Print_Area" localSheetId="0">capa!$A$1:$K$58</definedName>
    <definedName name="_xlnm.Print_Area" localSheetId="21">contracapa!$A$1:$N$56</definedName>
    <definedName name="_xlnm.Print_Area" localSheetId="2">fontes!$A$1:$O$42</definedName>
    <definedName name="_xlnm.Print_Area" localSheetId="1">introducao!$A$1:$O$54</definedName>
    <definedName name="topo" localSheetId="0">capa!$N$6</definedName>
    <definedName name="Z_5859C3A0_D6FB_40D9_B6C2_346CB5A63A0A_.wvu.Cols" localSheetId="7" hidden="1">'10desemprego_IEFP'!$E:$E</definedName>
    <definedName name="Z_5859C3A0_D6FB_40D9_B6C2_346CB5A63A0A_.wvu.Cols" localSheetId="13" hidden="1">'16irct'!$G:$G</definedName>
    <definedName name="Z_5859C3A0_D6FB_40D9_B6C2_346CB5A63A0A_.wvu.Cols" localSheetId="15" hidden="1">'18ssocial'!$E:$E</definedName>
    <definedName name="Z_5859C3A0_D6FB_40D9_B6C2_346CB5A63A0A_.wvu.PrintArea" localSheetId="7" hidden="1">'10desemprego_IEFP'!$A$1:$AF$92</definedName>
    <definedName name="Z_5859C3A0_D6FB_40D9_B6C2_346CB5A63A0A_.wvu.PrintArea" localSheetId="8" hidden="1">'11desemprego_IEFP'!$A$1:$AF$65</definedName>
    <definedName name="Z_5859C3A0_D6FB_40D9_B6C2_346CB5A63A0A_.wvu.PrintArea" localSheetId="9" hidden="1">'12fp_ine_trim'!$A$1:$AB$88</definedName>
    <definedName name="Z_5859C3A0_D6FB_40D9_B6C2_346CB5A63A0A_.wvu.PrintArea" localSheetId="11" hidden="1">'14ganhos'!$A$1:$V$101</definedName>
    <definedName name="Z_5859C3A0_D6FB_40D9_B6C2_346CB5A63A0A_.wvu.PrintArea" localSheetId="12" hidden="1">'15salários'!$A$1:$P$52</definedName>
    <definedName name="Z_5859C3A0_D6FB_40D9_B6C2_346CB5A63A0A_.wvu.PrintArea" localSheetId="13" hidden="1">'16irct'!$A$1:$AF$89</definedName>
    <definedName name="Z_5859C3A0_D6FB_40D9_B6C2_346CB5A63A0A_.wvu.PrintArea" localSheetId="15" hidden="1">'18ssocial'!$A$1:$AG$70</definedName>
    <definedName name="Z_5859C3A0_D6FB_40D9_B6C2_346CB5A63A0A_.wvu.PrintArea" localSheetId="16" hidden="1">'19ssocial'!$A$1:$X$61</definedName>
    <definedName name="Z_5859C3A0_D6FB_40D9_B6C2_346CB5A63A0A_.wvu.PrintArea" localSheetId="17" hidden="1">'20destaque'!$A$1:$AF$88</definedName>
    <definedName name="Z_5859C3A0_D6FB_40D9_B6C2_346CB5A63A0A_.wvu.PrintArea" localSheetId="19" hidden="1">'22conceito'!$A$1:$AG$71</definedName>
    <definedName name="Z_5859C3A0_D6FB_40D9_B6C2_346CB5A63A0A_.wvu.PrintArea" localSheetId="20" hidden="1">'23conceito'!$A$1:$AG$73</definedName>
    <definedName name="Z_5859C3A0_D6FB_40D9_B6C2_346CB5A63A0A_.wvu.PrintArea" localSheetId="3" hidden="1">'6populacao2'!$A$1:$Z$60</definedName>
    <definedName name="Z_5859C3A0_D6FB_40D9_B6C2_346CB5A63A0A_.wvu.PrintArea" localSheetId="4" hidden="1">'7empregoINE2'!$A$1:$AA$74</definedName>
    <definedName name="Z_5859C3A0_D6FB_40D9_B6C2_346CB5A63A0A_.wvu.PrintArea" localSheetId="5" hidden="1">'8desemprego_INE2'!$A$1:$AA$72</definedName>
    <definedName name="Z_5859C3A0_D6FB_40D9_B6C2_346CB5A63A0A_.wvu.PrintArea" localSheetId="6" hidden="1">'9dgert'!$A$1:$P$134</definedName>
    <definedName name="Z_5859C3A0_D6FB_40D9_B6C2_346CB5A63A0A_.wvu.PrintArea" localSheetId="0" hidden="1">capa!$A$1:$K$58</definedName>
    <definedName name="Z_5859C3A0_D6FB_40D9_B6C2_346CB5A63A0A_.wvu.PrintArea" localSheetId="21" hidden="1">contracapa!$A$1:$N$56</definedName>
    <definedName name="Z_5859C3A0_D6FB_40D9_B6C2_346CB5A63A0A_.wvu.PrintArea" localSheetId="2" hidden="1">fontes!$A$1:$O$42</definedName>
    <definedName name="Z_5859C3A0_D6FB_40D9_B6C2_346CB5A63A0A_.wvu.PrintArea" localSheetId="1" hidden="1">introducao!$A$1:$O$54</definedName>
    <definedName name="Z_5859C3A0_D6FB_40D9_B6C2_346CB5A63A0A_.wvu.Rows" localSheetId="7" hidden="1">'10desemprego_IEFP'!$24:$27,'10desemprego_IEFP'!$58:$60,'10desemprego_IEFP'!$72:$79</definedName>
    <definedName name="Z_5859C3A0_D6FB_40D9_B6C2_346CB5A63A0A_.wvu.Rows" localSheetId="8" hidden="1">'11desemprego_IEFP'!$51:$51,'11desemprego_IEFP'!$58:$60</definedName>
    <definedName name="Z_5859C3A0_D6FB_40D9_B6C2_346CB5A63A0A_.wvu.Rows" localSheetId="9" hidden="1">'12fp_ine_trim'!#REF!,'12fp_ine_trim'!#REF!</definedName>
    <definedName name="Z_5859C3A0_D6FB_40D9_B6C2_346CB5A63A0A_.wvu.Rows" localSheetId="11" hidden="1">'14ganhos'!$35:$72</definedName>
    <definedName name="Z_5859C3A0_D6FB_40D9_B6C2_346CB5A63A0A_.wvu.Rows" localSheetId="12" hidden="1">'15salários'!$28:$29,'15salários'!$51:$51</definedName>
    <definedName name="Z_5859C3A0_D6FB_40D9_B6C2_346CB5A63A0A_.wvu.Rows" localSheetId="13" hidden="1">'16irct'!$53:$65</definedName>
    <definedName name="Z_5859C3A0_D6FB_40D9_B6C2_346CB5A63A0A_.wvu.Rows" localSheetId="15" hidden="1">'18ssocial'!$30:$30</definedName>
    <definedName name="Z_5859C3A0_D6FB_40D9_B6C2_346CB5A63A0A_.wvu.Rows" localSheetId="16" hidden="1">'19ssocial'!#REF!</definedName>
    <definedName name="Z_5859C3A0_D6FB_40D9_B6C2_346CB5A63A0A_.wvu.Rows" localSheetId="17" hidden="1">'20destaque'!$36:$44,'20destaque'!$47:$48</definedName>
    <definedName name="Z_5859C3A0_D6FB_40D9_B6C2_346CB5A63A0A_.wvu.Rows" localSheetId="19" hidden="1">'22conceito'!#REF!</definedName>
    <definedName name="Z_5859C3A0_D6FB_40D9_B6C2_346CB5A63A0A_.wvu.Rows" localSheetId="20" hidden="1">'23conceito'!$8:$9</definedName>
    <definedName name="Z_5859C3A0_D6FB_40D9_B6C2_346CB5A63A0A_.wvu.Rows" localSheetId="3" hidden="1">'6populacao2'!$8:$8,'6populacao2'!$31:$56,'6populacao2'!#REF!</definedName>
    <definedName name="Z_5859C3A0_D6FB_40D9_B6C2_346CB5A63A0A_.wvu.Rows" localSheetId="4" hidden="1">'7empregoINE2'!$44:$70,'7empregoINE2'!#REF!</definedName>
    <definedName name="Z_5859C3A0_D6FB_40D9_B6C2_346CB5A63A0A_.wvu.Rows" localSheetId="5" hidden="1">'8desemprego_INE2'!$42:$68,'8desemprego_INE2'!#REF!,'8desemprego_INE2'!#REF!,'8desemprego_INE2'!$71:$71</definedName>
    <definedName name="Z_5859C3A0_D6FB_40D9_B6C2_346CB5A63A0A_.wvu.Rows" localSheetId="6" hidden="1">'9dgert'!$5:$6,'9dgert'!#REF!,'9dgert'!$80:$130</definedName>
    <definedName name="Z_87E9DA1B_1CEB_458D_87A5_C4E38BAE485A_.wvu.Cols" localSheetId="7" hidden="1">'10desemprego_IEFP'!$E:$E</definedName>
    <definedName name="Z_87E9DA1B_1CEB_458D_87A5_C4E38BAE485A_.wvu.Cols" localSheetId="13" hidden="1">'16irct'!$G:$G</definedName>
    <definedName name="Z_87E9DA1B_1CEB_458D_87A5_C4E38BAE485A_.wvu.Cols" localSheetId="15" hidden="1">'18ssocial'!$E:$E</definedName>
    <definedName name="Z_87E9DA1B_1CEB_458D_87A5_C4E38BAE485A_.wvu.PrintArea" localSheetId="7" hidden="1">'10desemprego_IEFP'!$A$1:$AF$92</definedName>
    <definedName name="Z_87E9DA1B_1CEB_458D_87A5_C4E38BAE485A_.wvu.PrintArea" localSheetId="8" hidden="1">'11desemprego_IEFP'!$A$1:$AF$65</definedName>
    <definedName name="Z_87E9DA1B_1CEB_458D_87A5_C4E38BAE485A_.wvu.PrintArea" localSheetId="9" hidden="1">'12fp_ine_trim'!$A$1:$AB$88</definedName>
    <definedName name="Z_87E9DA1B_1CEB_458D_87A5_C4E38BAE485A_.wvu.PrintArea" localSheetId="11" hidden="1">'14ganhos'!$A$1:$V$101</definedName>
    <definedName name="Z_87E9DA1B_1CEB_458D_87A5_C4E38BAE485A_.wvu.PrintArea" localSheetId="12" hidden="1">'15salários'!$A$1:$P$52</definedName>
    <definedName name="Z_87E9DA1B_1CEB_458D_87A5_C4E38BAE485A_.wvu.PrintArea" localSheetId="13" hidden="1">'16irct'!$A$1:$AF$89</definedName>
    <definedName name="Z_87E9DA1B_1CEB_458D_87A5_C4E38BAE485A_.wvu.PrintArea" localSheetId="15" hidden="1">'18ssocial'!$A$1:$AG$70</definedName>
    <definedName name="Z_87E9DA1B_1CEB_458D_87A5_C4E38BAE485A_.wvu.PrintArea" localSheetId="16" hidden="1">'19ssocial'!$A$1:$X$61</definedName>
    <definedName name="Z_87E9DA1B_1CEB_458D_87A5_C4E38BAE485A_.wvu.PrintArea" localSheetId="17" hidden="1">'20destaque'!$A$1:$AF$88</definedName>
    <definedName name="Z_87E9DA1B_1CEB_458D_87A5_C4E38BAE485A_.wvu.PrintArea" localSheetId="19" hidden="1">'22conceito'!$A$1:$AG$71</definedName>
    <definedName name="Z_87E9DA1B_1CEB_458D_87A5_C4E38BAE485A_.wvu.PrintArea" localSheetId="20" hidden="1">'23conceito'!$A$1:$AG$73</definedName>
    <definedName name="Z_87E9DA1B_1CEB_458D_87A5_C4E38BAE485A_.wvu.PrintArea" localSheetId="3" hidden="1">'6populacao2'!$A$1:$Z$60</definedName>
    <definedName name="Z_87E9DA1B_1CEB_458D_87A5_C4E38BAE485A_.wvu.PrintArea" localSheetId="4" hidden="1">'7empregoINE2'!$A$1:$AA$74</definedName>
    <definedName name="Z_87E9DA1B_1CEB_458D_87A5_C4E38BAE485A_.wvu.PrintArea" localSheetId="5" hidden="1">'8desemprego_INE2'!$A$1:$AA$72</definedName>
    <definedName name="Z_87E9DA1B_1CEB_458D_87A5_C4E38BAE485A_.wvu.PrintArea" localSheetId="6" hidden="1">'9dgert'!$A$1:$P$134</definedName>
    <definedName name="Z_87E9DA1B_1CEB_458D_87A5_C4E38BAE485A_.wvu.PrintArea" localSheetId="0" hidden="1">capa!$A$1:$K$58</definedName>
    <definedName name="Z_87E9DA1B_1CEB_458D_87A5_C4E38BAE485A_.wvu.PrintArea" localSheetId="21" hidden="1">contracapa!$A$1:$N$56</definedName>
    <definedName name="Z_87E9DA1B_1CEB_458D_87A5_C4E38BAE485A_.wvu.PrintArea" localSheetId="2" hidden="1">fontes!$A$1:$O$42</definedName>
    <definedName name="Z_87E9DA1B_1CEB_458D_87A5_C4E38BAE485A_.wvu.PrintArea" localSheetId="1" hidden="1">introducao!$A$1:$O$54</definedName>
    <definedName name="Z_87E9DA1B_1CEB_458D_87A5_C4E38BAE485A_.wvu.Rows" localSheetId="7" hidden="1">'10desemprego_IEFP'!$24:$27,'10desemprego_IEFP'!$58:$60,'10desemprego_IEFP'!$72:$79</definedName>
    <definedName name="Z_87E9DA1B_1CEB_458D_87A5_C4E38BAE485A_.wvu.Rows" localSheetId="8" hidden="1">'11desemprego_IEFP'!$51:$51,'11desemprego_IEFP'!$58:$60</definedName>
    <definedName name="Z_87E9DA1B_1CEB_458D_87A5_C4E38BAE485A_.wvu.Rows" localSheetId="9" hidden="1">'12fp_ine_trim'!#REF!,'12fp_ine_trim'!#REF!</definedName>
    <definedName name="Z_87E9DA1B_1CEB_458D_87A5_C4E38BAE485A_.wvu.Rows" localSheetId="11" hidden="1">'14ganhos'!$35:$72</definedName>
    <definedName name="Z_87E9DA1B_1CEB_458D_87A5_C4E38BAE485A_.wvu.Rows" localSheetId="12" hidden="1">'15salários'!$28:$29,'15salários'!$51:$51</definedName>
    <definedName name="Z_87E9DA1B_1CEB_458D_87A5_C4E38BAE485A_.wvu.Rows" localSheetId="13" hidden="1">'16irct'!$53:$65</definedName>
    <definedName name="Z_87E9DA1B_1CEB_458D_87A5_C4E38BAE485A_.wvu.Rows" localSheetId="15" hidden="1">'18ssocial'!$30:$30</definedName>
    <definedName name="Z_87E9DA1B_1CEB_458D_87A5_C4E38BAE485A_.wvu.Rows" localSheetId="16" hidden="1">'19ssocial'!#REF!</definedName>
    <definedName name="Z_87E9DA1B_1CEB_458D_87A5_C4E38BAE485A_.wvu.Rows" localSheetId="17" hidden="1">'20destaque'!$36:$44,'20destaque'!$47:$48</definedName>
    <definedName name="Z_87E9DA1B_1CEB_458D_87A5_C4E38BAE485A_.wvu.Rows" localSheetId="19" hidden="1">'22conceito'!#REF!</definedName>
    <definedName name="Z_87E9DA1B_1CEB_458D_87A5_C4E38BAE485A_.wvu.Rows" localSheetId="20" hidden="1">'23conceito'!$8:$9</definedName>
    <definedName name="Z_87E9DA1B_1CEB_458D_87A5_C4E38BAE485A_.wvu.Rows" localSheetId="3" hidden="1">'6populacao2'!$8:$8,'6populacao2'!$31:$56,'6populacao2'!#REF!</definedName>
    <definedName name="Z_87E9DA1B_1CEB_458D_87A5_C4E38BAE485A_.wvu.Rows" localSheetId="4" hidden="1">'7empregoINE2'!$44:$70,'7empregoINE2'!#REF!</definedName>
    <definedName name="Z_87E9DA1B_1CEB_458D_87A5_C4E38BAE485A_.wvu.Rows" localSheetId="5" hidden="1">'8desemprego_INE2'!$42:$68,'8desemprego_INE2'!#REF!,'8desemprego_INE2'!#REF!,'8desemprego_INE2'!$71:$71</definedName>
    <definedName name="Z_87E9DA1B_1CEB_458D_87A5_C4E38BAE485A_.wvu.Rows" localSheetId="6" hidden="1">'9dgert'!$5:$6,'9dgert'!#REF!,'9dgert'!$80:$130</definedName>
    <definedName name="Z_D8E90C30_C61D_40A7_989F_8651AA8E91E2_.wvu.Cols" localSheetId="13" hidden="1">'16irct'!$G:$G</definedName>
    <definedName name="Z_D8E90C30_C61D_40A7_989F_8651AA8E91E2_.wvu.Cols" localSheetId="15" hidden="1">'18ssocial'!$E:$E</definedName>
    <definedName name="Z_D8E90C30_C61D_40A7_989F_8651AA8E91E2_.wvu.PrintArea" localSheetId="7" hidden="1">'10desemprego_IEFP'!$A$1:$AF$92</definedName>
    <definedName name="Z_D8E90C30_C61D_40A7_989F_8651AA8E91E2_.wvu.PrintArea" localSheetId="8" hidden="1">'11desemprego_IEFP'!$A$1:$AF$65</definedName>
    <definedName name="Z_D8E90C30_C61D_40A7_989F_8651AA8E91E2_.wvu.PrintArea" localSheetId="9" hidden="1">'12fp_ine_trim'!$A$1:$AB$88</definedName>
    <definedName name="Z_D8E90C30_C61D_40A7_989F_8651AA8E91E2_.wvu.PrintArea" localSheetId="11" hidden="1">'14ganhos'!$A$1:$V$101</definedName>
    <definedName name="Z_D8E90C30_C61D_40A7_989F_8651AA8E91E2_.wvu.PrintArea" localSheetId="12" hidden="1">'15salários'!$A$1:$P$52</definedName>
    <definedName name="Z_D8E90C30_C61D_40A7_989F_8651AA8E91E2_.wvu.PrintArea" localSheetId="13" hidden="1">'16irct'!$A$1:$AF$89</definedName>
    <definedName name="Z_D8E90C30_C61D_40A7_989F_8651AA8E91E2_.wvu.PrintArea" localSheetId="15" hidden="1">'18ssocial'!$A$1:$AG$70</definedName>
    <definedName name="Z_D8E90C30_C61D_40A7_989F_8651AA8E91E2_.wvu.PrintArea" localSheetId="16" hidden="1">'19ssocial'!$A$1:$X$61</definedName>
    <definedName name="Z_D8E90C30_C61D_40A7_989F_8651AA8E91E2_.wvu.PrintArea" localSheetId="17" hidden="1">'20destaque'!$A$1:$AF$88</definedName>
    <definedName name="Z_D8E90C30_C61D_40A7_989F_8651AA8E91E2_.wvu.PrintArea" localSheetId="19" hidden="1">'22conceito'!$A$1:$AG$71</definedName>
    <definedName name="Z_D8E90C30_C61D_40A7_989F_8651AA8E91E2_.wvu.PrintArea" localSheetId="20" hidden="1">'23conceito'!$A$1:$AG$73</definedName>
    <definedName name="Z_D8E90C30_C61D_40A7_989F_8651AA8E91E2_.wvu.PrintArea" localSheetId="3" hidden="1">'6populacao2'!$A$1:$Z$60</definedName>
    <definedName name="Z_D8E90C30_C61D_40A7_989F_8651AA8E91E2_.wvu.PrintArea" localSheetId="4" hidden="1">'7empregoINE2'!$A$1:$AA$74</definedName>
    <definedName name="Z_D8E90C30_C61D_40A7_989F_8651AA8E91E2_.wvu.PrintArea" localSheetId="5" hidden="1">'8desemprego_INE2'!$A$1:$AA$72</definedName>
    <definedName name="Z_D8E90C30_C61D_40A7_989F_8651AA8E91E2_.wvu.PrintArea" localSheetId="6" hidden="1">'9dgert'!$A$1:$P$134</definedName>
    <definedName name="Z_D8E90C30_C61D_40A7_989F_8651AA8E91E2_.wvu.PrintArea" localSheetId="0" hidden="1">capa!$A$1:$K$58</definedName>
    <definedName name="Z_D8E90C30_C61D_40A7_989F_8651AA8E91E2_.wvu.PrintArea" localSheetId="21" hidden="1">contracapa!$A$1:$N$56</definedName>
    <definedName name="Z_D8E90C30_C61D_40A7_989F_8651AA8E91E2_.wvu.PrintArea" localSheetId="2" hidden="1">fontes!$A$1:$O$42</definedName>
    <definedName name="Z_D8E90C30_C61D_40A7_989F_8651AA8E91E2_.wvu.PrintArea" localSheetId="1" hidden="1">introducao!$A$1:$O$54</definedName>
    <definedName name="Z_D8E90C30_C61D_40A7_989F_8651AA8E91E2_.wvu.Rows" localSheetId="8" hidden="1">'11desemprego_IEFP'!$51:$51,'11desemprego_IEFP'!$58:$60</definedName>
    <definedName name="Z_D8E90C30_C61D_40A7_989F_8651AA8E91E2_.wvu.Rows" localSheetId="9" hidden="1">'12fp_ine_trim'!#REF!,'12fp_ine_trim'!#REF!</definedName>
    <definedName name="Z_D8E90C30_C61D_40A7_989F_8651AA8E91E2_.wvu.Rows" localSheetId="11" hidden="1">'14ganhos'!$35:$72</definedName>
    <definedName name="Z_D8E90C30_C61D_40A7_989F_8651AA8E91E2_.wvu.Rows" localSheetId="12" hidden="1">'15salários'!$28:$29,'15salários'!$51:$51</definedName>
    <definedName name="Z_D8E90C30_C61D_40A7_989F_8651AA8E91E2_.wvu.Rows" localSheetId="13" hidden="1">'16irct'!$53:$65</definedName>
    <definedName name="Z_D8E90C30_C61D_40A7_989F_8651AA8E91E2_.wvu.Rows" localSheetId="15" hidden="1">'18ssocial'!$30:$30</definedName>
    <definedName name="Z_D8E90C30_C61D_40A7_989F_8651AA8E91E2_.wvu.Rows" localSheetId="16" hidden="1">'19ssocial'!#REF!</definedName>
    <definedName name="Z_D8E90C30_C61D_40A7_989F_8651AA8E91E2_.wvu.Rows" localSheetId="17" hidden="1">'20destaque'!$36:$44,'20destaque'!$47:$48</definedName>
    <definedName name="Z_D8E90C30_C61D_40A7_989F_8651AA8E91E2_.wvu.Rows" localSheetId="19" hidden="1">'22conceito'!#REF!</definedName>
    <definedName name="Z_D8E90C30_C61D_40A7_989F_8651AA8E91E2_.wvu.Rows" localSheetId="20" hidden="1">'23conceito'!$8:$9</definedName>
    <definedName name="Z_D8E90C30_C61D_40A7_989F_8651AA8E91E2_.wvu.Rows" localSheetId="3" hidden="1">'6populacao2'!$8:$8,'6populacao2'!$30:$56,'6populacao2'!#REF!,'6populacao2'!$57:$57</definedName>
    <definedName name="Z_D8E90C30_C61D_40A7_989F_8651AA8E91E2_.wvu.Rows" localSheetId="4" hidden="1">'7empregoINE2'!$44:$70,'7empregoINE2'!#REF!</definedName>
    <definedName name="Z_D8E90C30_C61D_40A7_989F_8651AA8E91E2_.wvu.Rows" localSheetId="6" hidden="1">'9dgert'!$5:$6,'9dgert'!#REF!,'9dgert'!$80:$130</definedName>
  </definedNames>
  <calcPr calcId="125725"/>
  <customWorkbookViews>
    <customWorkbookView name="Carla.Lopes - Vista pessoal" guid="{D8E90C30-C61D-40A7-989F-8651AA8E91E2}" mergeInterval="0" personalView="1" maximized="1" xWindow="1" yWindow="1" windowWidth="1436" windowHeight="636" tabRatio="792" activeSheetId="22"/>
    <customWorkbookView name="Teresa Feliciano - Vista pessoal" guid="{5859C3A0-D6FB-40D9-B6C2-346CB5A63A0A}" mergeInterval="0" personalView="1" maximized="1" xWindow="1" yWindow="1" windowWidth="1276" windowHeight="752" tabRatio="551" activeSheetId="20"/>
    <customWorkbookView name="Joana.Matos - Vista pessoal" guid="{87E9DA1B-1CEB-458D-87A5-C4E38BAE485A}" mergeInterval="0" personalView="1" maximized="1" xWindow="1" yWindow="1" windowWidth="1276" windowHeight="752" tabRatio="551" activeSheetId="16"/>
  </customWorkbookViews>
  <fileRecoveryPr autoRecover="0"/>
</workbook>
</file>

<file path=xl/calcChain.xml><?xml version="1.0" encoding="utf-8"?>
<calcChain xmlns="http://schemas.openxmlformats.org/spreadsheetml/2006/main">
  <c r="U49" i="110"/>
  <c r="E49"/>
  <c r="S49"/>
  <c r="S44" s="1"/>
  <c r="Q49"/>
  <c r="Q44" s="1"/>
  <c r="O49"/>
  <c r="O44" s="1"/>
  <c r="M49"/>
  <c r="M44" s="1"/>
  <c r="K49"/>
  <c r="K44" s="1"/>
  <c r="I49"/>
  <c r="I44" s="1"/>
  <c r="V49"/>
  <c r="V44" s="1"/>
  <c r="R49"/>
  <c r="R44" s="1"/>
  <c r="P49"/>
  <c r="P44" s="1"/>
  <c r="N49"/>
  <c r="N44" s="1"/>
  <c r="L49"/>
  <c r="L44" s="1"/>
  <c r="J49"/>
  <c r="J44" s="1"/>
  <c r="H49"/>
  <c r="H44" s="1"/>
  <c r="F49"/>
  <c r="F44" s="1"/>
  <c r="U44"/>
  <c r="T44"/>
  <c r="V39"/>
  <c r="T39"/>
  <c r="S39"/>
  <c r="R39"/>
  <c r="Q39"/>
  <c r="P39"/>
  <c r="O39"/>
  <c r="N39"/>
  <c r="M39"/>
  <c r="L39"/>
  <c r="K39"/>
  <c r="J39"/>
  <c r="I39"/>
  <c r="H39"/>
  <c r="G39"/>
  <c r="F39"/>
  <c r="V35"/>
  <c r="T35"/>
  <c r="S35"/>
  <c r="R35"/>
  <c r="Q35"/>
  <c r="P35"/>
  <c r="O35"/>
  <c r="N35"/>
  <c r="M35"/>
  <c r="L35"/>
  <c r="K35"/>
  <c r="J35"/>
  <c r="I35"/>
  <c r="H35"/>
  <c r="G35"/>
  <c r="F35"/>
  <c r="V16"/>
  <c r="U16"/>
  <c r="T16"/>
  <c r="S16"/>
  <c r="R16"/>
  <c r="Q16"/>
  <c r="P16"/>
  <c r="O16"/>
  <c r="N16"/>
  <c r="M16"/>
  <c r="L16"/>
  <c r="K16"/>
  <c r="J16"/>
  <c r="I16"/>
  <c r="H16"/>
  <c r="G16"/>
  <c r="F16"/>
  <c r="V13"/>
  <c r="U13"/>
  <c r="T13"/>
  <c r="S13"/>
  <c r="R13"/>
  <c r="Q13"/>
  <c r="P13"/>
  <c r="O13"/>
  <c r="N13"/>
  <c r="M13"/>
  <c r="L13"/>
  <c r="K13"/>
  <c r="J13"/>
  <c r="I13"/>
  <c r="H13"/>
  <c r="G13"/>
  <c r="F13"/>
  <c r="V10"/>
  <c r="U10"/>
  <c r="T10"/>
  <c r="S10"/>
  <c r="R10"/>
  <c r="Q10"/>
  <c r="P10"/>
  <c r="O10"/>
  <c r="N10"/>
  <c r="M10"/>
  <c r="L10"/>
  <c r="K10"/>
  <c r="J10"/>
  <c r="I10"/>
  <c r="H10"/>
  <c r="G10"/>
  <c r="F10"/>
  <c r="L36" i="107"/>
  <c r="L34"/>
  <c r="L32"/>
  <c r="L30"/>
  <c r="L28"/>
  <c r="L26"/>
  <c r="L24"/>
  <c r="L22"/>
  <c r="L20"/>
  <c r="L18"/>
  <c r="G49" i="110" l="1"/>
  <c r="G44" s="1"/>
  <c r="L38" i="107"/>
  <c r="L9"/>
  <c r="L11"/>
  <c r="L13"/>
  <c r="L15"/>
  <c r="L16"/>
  <c r="L10"/>
  <c r="L12"/>
  <c r="L14"/>
  <c r="L17"/>
  <c r="L19"/>
  <c r="L21"/>
  <c r="L23"/>
  <c r="L25"/>
  <c r="L27"/>
  <c r="L29"/>
  <c r="L31"/>
  <c r="L33"/>
  <c r="L35"/>
  <c r="L37"/>
  <c r="L39"/>
  <c r="AD82" i="106"/>
  <c r="AD81"/>
  <c r="AD80"/>
  <c r="AD79"/>
  <c r="AD78"/>
  <c r="AH57"/>
  <c r="H52"/>
  <c r="AH18"/>
  <c r="AG18"/>
  <c r="AB17"/>
  <c r="L17"/>
  <c r="AG10"/>
  <c r="AC10"/>
  <c r="AA10"/>
  <c r="Y10"/>
  <c r="W10"/>
  <c r="U10"/>
  <c r="S10"/>
  <c r="Q10"/>
  <c r="O10"/>
  <c r="M10"/>
  <c r="K10"/>
  <c r="J10"/>
  <c r="AD82" i="96" l="1"/>
  <c r="AD83"/>
  <c r="AD84"/>
  <c r="AD85"/>
  <c r="AD86"/>
  <c r="AD87"/>
  <c r="K37" i="7" l="1"/>
  <c r="V56" i="102"/>
  <c r="Q56"/>
  <c r="Q54" s="1"/>
  <c r="M56"/>
  <c r="V54"/>
  <c r="M54"/>
  <c r="Z49"/>
  <c r="V49"/>
  <c r="O49"/>
  <c r="Z48"/>
  <c r="V48"/>
  <c r="O48"/>
  <c r="Z47"/>
  <c r="V47"/>
  <c r="O47"/>
  <c r="X46"/>
  <c r="T46"/>
  <c r="Q46"/>
  <c r="Z46" s="1"/>
  <c r="M46"/>
  <c r="I46"/>
  <c r="X45"/>
  <c r="T45"/>
  <c r="V45" s="1"/>
  <c r="Q45"/>
  <c r="M45"/>
  <c r="I45"/>
  <c r="Z43"/>
  <c r="V43"/>
  <c r="O43"/>
  <c r="Z42"/>
  <c r="V42"/>
  <c r="O42"/>
  <c r="Z41"/>
  <c r="V41"/>
  <c r="O41"/>
  <c r="Z40"/>
  <c r="V40"/>
  <c r="O40"/>
  <c r="Z39"/>
  <c r="V39"/>
  <c r="O39"/>
  <c r="Z38"/>
  <c r="V38"/>
  <c r="O38"/>
  <c r="Z37"/>
  <c r="V37"/>
  <c r="O37"/>
  <c r="Z36"/>
  <c r="V36"/>
  <c r="O36"/>
  <c r="X35"/>
  <c r="T35"/>
  <c r="Q35"/>
  <c r="Q33" s="1"/>
  <c r="M35"/>
  <c r="I35"/>
  <c r="I33" s="1"/>
  <c r="M33"/>
  <c r="Z35" l="1"/>
  <c r="V35"/>
  <c r="O45"/>
  <c r="Z45"/>
  <c r="O46"/>
  <c r="O35"/>
  <c r="V46"/>
  <c r="O33"/>
  <c r="T33"/>
  <c r="X33"/>
  <c r="V33" l="1"/>
  <c r="Z33"/>
  <c r="N76" i="99" l="1"/>
  <c r="M76"/>
  <c r="L76"/>
  <c r="K76"/>
  <c r="J76"/>
  <c r="I76"/>
  <c r="H76"/>
  <c r="G76"/>
  <c r="F76"/>
  <c r="H63"/>
  <c r="L58"/>
  <c r="J58"/>
  <c r="H58"/>
  <c r="F58"/>
  <c r="L53"/>
  <c r="J53"/>
  <c r="H53"/>
  <c r="N48"/>
  <c r="L48"/>
  <c r="J48"/>
  <c r="H48"/>
  <c r="F48"/>
  <c r="N40"/>
  <c r="L40"/>
  <c r="J40"/>
  <c r="H40"/>
  <c r="F40"/>
  <c r="AD19" i="97" l="1"/>
  <c r="AB19"/>
  <c r="Z19"/>
  <c r="X19"/>
  <c r="V19"/>
  <c r="T19"/>
  <c r="R19"/>
  <c r="P19"/>
  <c r="N19"/>
  <c r="L19"/>
  <c r="J19"/>
  <c r="H19"/>
  <c r="F19"/>
  <c r="AB87" i="96"/>
  <c r="Z87"/>
  <c r="X87"/>
  <c r="V87"/>
  <c r="T87"/>
  <c r="R87"/>
  <c r="P87"/>
  <c r="N87"/>
  <c r="L87"/>
  <c r="J87"/>
  <c r="H87"/>
  <c r="F87"/>
  <c r="AB86"/>
  <c r="Z86"/>
  <c r="X86"/>
  <c r="V86"/>
  <c r="T86"/>
  <c r="R86"/>
  <c r="P86"/>
  <c r="N86"/>
  <c r="L86"/>
  <c r="J86"/>
  <c r="H86"/>
  <c r="F86"/>
  <c r="AB85"/>
  <c r="Z85"/>
  <c r="X85"/>
  <c r="V85"/>
  <c r="T85"/>
  <c r="R85"/>
  <c r="P85"/>
  <c r="N85"/>
  <c r="L85"/>
  <c r="J85"/>
  <c r="H85"/>
  <c r="F85"/>
  <c r="AB84"/>
  <c r="Z84"/>
  <c r="X84"/>
  <c r="V84"/>
  <c r="T84"/>
  <c r="R84"/>
  <c r="P84"/>
  <c r="N84"/>
  <c r="L84"/>
  <c r="J84"/>
  <c r="H84"/>
  <c r="F84"/>
  <c r="AB83"/>
  <c r="Z83"/>
  <c r="X83"/>
  <c r="V83"/>
  <c r="T83"/>
  <c r="R83"/>
  <c r="P83"/>
  <c r="N83"/>
  <c r="L83"/>
  <c r="J83"/>
  <c r="H83"/>
  <c r="F83"/>
  <c r="AB82"/>
  <c r="Z82"/>
  <c r="X82"/>
  <c r="V82"/>
  <c r="T82"/>
  <c r="R82"/>
  <c r="P82"/>
  <c r="N82"/>
  <c r="L82"/>
  <c r="J82"/>
  <c r="H82"/>
  <c r="F82"/>
  <c r="AD81"/>
  <c r="AB81"/>
  <c r="Z81"/>
  <c r="X81"/>
  <c r="V81"/>
  <c r="T81"/>
  <c r="R81"/>
  <c r="P81"/>
  <c r="N81"/>
  <c r="L81"/>
  <c r="J81"/>
  <c r="H81"/>
  <c r="F81"/>
  <c r="AD80"/>
  <c r="AB80"/>
  <c r="Z80"/>
  <c r="X80"/>
  <c r="V80"/>
  <c r="T80"/>
  <c r="R80"/>
  <c r="P80"/>
  <c r="N80"/>
  <c r="L80"/>
  <c r="J80"/>
  <c r="H80"/>
  <c r="F80"/>
  <c r="E66"/>
  <c r="AD62"/>
  <c r="AB62"/>
  <c r="Z62"/>
  <c r="X62"/>
  <c r="V62"/>
  <c r="T62"/>
  <c r="R62"/>
  <c r="P62"/>
  <c r="N62"/>
  <c r="L62"/>
  <c r="J62"/>
  <c r="H62"/>
  <c r="F62"/>
  <c r="AC38"/>
  <c r="AA38"/>
  <c r="Y38"/>
  <c r="W38"/>
  <c r="U38"/>
  <c r="S38"/>
  <c r="Q38"/>
  <c r="O38"/>
  <c r="M38"/>
  <c r="K38"/>
  <c r="I38"/>
  <c r="G38"/>
  <c r="E38"/>
  <c r="E30"/>
  <c r="R29" i="95"/>
  <c r="P29"/>
  <c r="N29"/>
  <c r="L29"/>
  <c r="J29"/>
  <c r="H29"/>
  <c r="R28"/>
  <c r="P28"/>
  <c r="N28"/>
  <c r="L28"/>
  <c r="J28"/>
  <c r="H28"/>
  <c r="R27"/>
  <c r="P27"/>
  <c r="N27"/>
  <c r="L27"/>
  <c r="J27"/>
  <c r="H27"/>
</calcChain>
</file>

<file path=xl/sharedStrings.xml><?xml version="1.0" encoding="utf-8"?>
<sst xmlns="http://schemas.openxmlformats.org/spreadsheetml/2006/main" count="1747" uniqueCount="696">
  <si>
    <t>invalidez, velhice e sobrevivência</t>
  </si>
  <si>
    <t>Outras Edições do GEP disponíveis em:</t>
  </si>
  <si>
    <t>desemprego e apoio ao emprego</t>
  </si>
  <si>
    <t>população total</t>
  </si>
  <si>
    <t>Informação Estatística mais desagregada disponível em:</t>
  </si>
  <si>
    <t xml:space="preserve"> n.d.</t>
  </si>
  <si>
    <t xml:space="preserve"> Conceitos</t>
  </si>
  <si>
    <t>valor inferior a 0,1 da unidade utilizada</t>
  </si>
  <si>
    <t>salários na construção civil e obras públicas</t>
  </si>
  <si>
    <t>população desempregada</t>
  </si>
  <si>
    <t>retribuição mínima mensal garantida</t>
  </si>
  <si>
    <t>-</t>
  </si>
  <si>
    <r>
      <t>ISSN</t>
    </r>
    <r>
      <rPr>
        <sz val="8"/>
        <color indexed="63"/>
        <rFont val="Arial"/>
        <family val="2"/>
      </rPr>
      <t xml:space="preserve"> 0873-4682</t>
    </r>
  </si>
  <si>
    <t xml:space="preserve"> Trabalho</t>
  </si>
  <si>
    <t xml:space="preserve"> Formação Profissional</t>
  </si>
  <si>
    <t>população com emprego</t>
  </si>
  <si>
    <t>índice de preços no consumidor</t>
  </si>
  <si>
    <t xml:space="preserve"> o.o</t>
  </si>
  <si>
    <t>formula na data de disponibilização</t>
  </si>
  <si>
    <t>programas e medidas de emprego, formação profissional e reabilitação profissional</t>
  </si>
  <si>
    <t>prestações familiares</t>
  </si>
  <si>
    <t xml:space="preserve">Sinais convencionais  </t>
  </si>
  <si>
    <t>estrutura empresarial</t>
  </si>
  <si>
    <r>
      <t>Depósito Legal</t>
    </r>
    <r>
      <rPr>
        <sz val="8"/>
        <color indexed="63"/>
        <rFont val="Arial"/>
        <family val="2"/>
      </rPr>
      <t>: 100553/96</t>
    </r>
  </si>
  <si>
    <t>valor inferior a metade da unidade utilizada</t>
  </si>
  <si>
    <t xml:space="preserve"> Fontes</t>
  </si>
  <si>
    <t>doença</t>
  </si>
  <si>
    <r>
      <t>Periodicidade</t>
    </r>
    <r>
      <rPr>
        <sz val="8"/>
        <color indexed="63"/>
        <rFont val="Arial"/>
        <family val="2"/>
      </rPr>
      <t>: Mensal</t>
    </r>
  </si>
  <si>
    <t xml:space="preserve">Conceitos </t>
  </si>
  <si>
    <t xml:space="preserve">Dados recolhidos até:    </t>
  </si>
  <si>
    <t>desemprego registado - no fim do período</t>
  </si>
  <si>
    <t>ganhos médios</t>
  </si>
  <si>
    <t>Índice</t>
  </si>
  <si>
    <t>desemprego registado, ofertas e colocações - ao longo do período</t>
  </si>
  <si>
    <t xml:space="preserve"> Segurança Social</t>
  </si>
  <si>
    <t>rendimento social de inserção</t>
  </si>
  <si>
    <t>acidentes de trabalho</t>
  </si>
  <si>
    <t xml:space="preserve"> População, Emprego e Desemprego</t>
  </si>
  <si>
    <t xml:space="preserve"> Quadros sinópticos</t>
  </si>
  <si>
    <r>
      <t>Autor</t>
    </r>
    <r>
      <rPr>
        <sz val="8"/>
        <color indexed="63"/>
        <rFont val="Arial"/>
        <family val="2"/>
      </rPr>
      <t>: Gabinete de Estratégia e Planeamento (GEP)</t>
    </r>
  </si>
  <si>
    <t xml:space="preserve"> </t>
  </si>
  <si>
    <t xml:space="preserve">ISSN: 0873 - 4682  </t>
  </si>
  <si>
    <t>valor nulo</t>
  </si>
  <si>
    <t>valor não disponível</t>
  </si>
  <si>
    <t xml:space="preserve"> Informação em destaque</t>
  </si>
  <si>
    <t>valor inferior à unidade utilizada</t>
  </si>
  <si>
    <t>Mais Informações</t>
  </si>
  <si>
    <r>
      <t xml:space="preserve"> §</t>
    </r>
    <r>
      <rPr>
        <sz val="8"/>
        <color indexed="63"/>
        <rFont val="Arial"/>
        <family val="2"/>
      </rPr>
      <t xml:space="preserve">  </t>
    </r>
  </si>
  <si>
    <r>
      <t xml:space="preserve"> o</t>
    </r>
    <r>
      <rPr>
        <sz val="8"/>
        <color indexed="63"/>
        <rFont val="Arial"/>
        <family val="2"/>
      </rPr>
      <t xml:space="preserve"> </t>
    </r>
  </si>
  <si>
    <t>1250 - 069 LISBOA</t>
  </si>
  <si>
    <t xml:space="preserve"> Ficha Técnica</t>
  </si>
  <si>
    <t xml:space="preserve">Introdução </t>
  </si>
  <si>
    <t xml:space="preserve">  - </t>
  </si>
  <si>
    <t xml:space="preserve">Tel. 21 115 50 05     Fax 21 115 50 50 </t>
  </si>
  <si>
    <t>população em educação ou formação</t>
  </si>
  <si>
    <t>Equipa de Estatísticas e Difusão de Indicadores (EEDI)</t>
  </si>
  <si>
    <r>
      <t>Título</t>
    </r>
    <r>
      <rPr>
        <sz val="8"/>
        <color indexed="63"/>
        <rFont val="Arial"/>
        <family val="2"/>
      </rPr>
      <t>: Boletim Estatístico    -</t>
    </r>
  </si>
  <si>
    <t>tendências do mercado de trabalho</t>
  </si>
  <si>
    <t>Rua Castilho, n.º 24, 2º andar</t>
  </si>
  <si>
    <r>
      <t xml:space="preserve">II/MSSS, Estatísticas da Segurança Social </t>
    </r>
    <r>
      <rPr>
        <sz val="8"/>
        <color indexed="63"/>
        <rFont val="Arial"/>
        <family val="2"/>
      </rPr>
      <t>- informação de dados estatísticos inerentes ao Sistema de Segurança Social nos seguintes temas: Invalidez, Velhice e Sobrevivência; Prestações Familiares; Rendimento Social de Inserção; Desemprego e Apoio ao Emprego e Doença.</t>
    </r>
  </si>
  <si>
    <r>
      <t>DGERT/MEE</t>
    </r>
    <r>
      <rPr>
        <sz val="8"/>
        <color indexed="63"/>
        <rFont val="Arial"/>
        <family val="2"/>
      </rPr>
      <t xml:space="preserve"> - dados tratados pela Direcção-Geral de Emprego e das Relações de Trabalho.</t>
    </r>
  </si>
  <si>
    <r>
      <t>IEFP/MEE, Síntese da Execução dos Programas e Medidas de Emprego e Formação Profissional</t>
    </r>
    <r>
      <rPr>
        <sz val="8"/>
        <color indexed="63"/>
        <rFont val="Arial"/>
        <family val="2"/>
      </rPr>
      <t xml:space="preserve"> - informação mensal detalhada sobre as pessoas abrangidas nos Programas e Medidas de Emprego e Formação Profissional.</t>
    </r>
  </si>
  <si>
    <r>
      <t>IEFP/MEE, Estatísticas Mensais</t>
    </r>
    <r>
      <rPr>
        <sz val="8"/>
        <color indexed="63"/>
        <rFont val="Arial"/>
        <family val="2"/>
      </rPr>
      <t xml:space="preserve"> - informação mensal do Mercado de Emprego.</t>
    </r>
  </si>
  <si>
    <r>
      <t xml:space="preserve">O </t>
    </r>
    <r>
      <rPr>
        <b/>
        <sz val="9"/>
        <color indexed="63"/>
        <rFont val="Arial"/>
        <family val="2"/>
      </rPr>
      <t>Boletim Estatístico</t>
    </r>
    <r>
      <rPr>
        <sz val="9"/>
        <color indexed="63"/>
        <rFont val="Arial"/>
        <family val="2"/>
      </rPr>
      <t xml:space="preserve"> é uma publicação mensal, iniciada em 1996, de divulgação de dados estatísticos das áreas do Emprego, da Formação Profissional, do Trabalho e da Segurança Social.
Para além das páginas de temática fixa, existem duas páginas com rotatividade de tema para informação em destaque (páginas 20 e 21).
Cada página temática de periodicidade trimestral é composta, sempre que se mostre pertinente,  por duas partes: uma de indicadores gerais que permanecem ao longo do trimestre e uma segunda com informação de rotatividade mensal, de forma a potenciar a informação a disponibilizar.</t>
    </r>
  </si>
  <si>
    <t>taxa desemprego - EU 27</t>
  </si>
  <si>
    <t>despedimentos coletivos</t>
  </si>
  <si>
    <t>instrumentos de regulamentação coletiva do trabalho</t>
  </si>
  <si>
    <t>Publicação eletrónica mensal</t>
  </si>
  <si>
    <r>
      <t>Formato:</t>
    </r>
    <r>
      <rPr>
        <sz val="8"/>
        <color indexed="63"/>
        <rFont val="Arial"/>
        <family val="2"/>
      </rPr>
      <t xml:space="preserve"> publicação em suporte eletrónico</t>
    </r>
  </si>
  <si>
    <r>
      <t xml:space="preserve">GEP/MSSS, Inquérito aos Ganhos - </t>
    </r>
    <r>
      <rPr>
        <sz val="8"/>
        <color indexed="63"/>
        <rFont val="Arial"/>
        <family val="2"/>
      </rPr>
      <t xml:space="preserve"> inquérito realizado semestralmente por amostragem junto dos estabelecimentos. São inquiridos todos os sectores de atividade, com exceção da Agricultura, Produção Animal, Caça e Silvicultura, da Pesca, das Famílias com Empregados Domésticos, da Administração Pública, Defesa e Segurança Social Obrigatória, da Educação Pública e da Saúde e Ação Social Pública. Tem por objetivo a recolha de informação que permita conhecer o nível médio mensal da remuneração de base e do ganho dos trabalhadores por conta de outrem, bem como os trabalhadores a tempo completo abrangidos pelo Salário Mínimo Nacional (Retribuição Mínima Mensal Garantida).</t>
    </r>
  </si>
  <si>
    <r>
      <t xml:space="preserve">GEP/MSSS, Inquérito aos Salários por Profissões na Construção - </t>
    </r>
    <r>
      <rPr>
        <sz val="8"/>
        <color indexed="63"/>
        <rFont val="Arial"/>
        <family val="2"/>
      </rPr>
      <t>inquérito realizado trimestralmente por amostragem junto das empresas com dez ou mais pessoas ao serviço, abrangendo o Continente e as Regiões Autónomas dos Açores e da Madeira. Disponibiliza informação que permite conhecer a remuneração mensal e horária (taxa de salário) e a duração média normal semanal do trabalho, para as profissões mais características da atividade económica em estudo, bem como a sua evolução a curto prazo.</t>
    </r>
  </si>
  <si>
    <r>
      <t xml:space="preserve">GEP/MSSS, Quadros de Pessoal - </t>
    </r>
    <r>
      <rPr>
        <sz val="8"/>
        <color indexed="63"/>
        <rFont val="Arial"/>
        <family val="2"/>
      </rPr>
      <t xml:space="preserve">abrangem todas as entidades com trabalhadores por conta de outrem excetuando a Administração Pública, entidades que empregam trabalhadores rurais não permanentes e trabalhadores domésticos. </t>
    </r>
  </si>
  <si>
    <r>
      <t>IEFP/MEE, Relatório Mensal de Execução Física e Financeira</t>
    </r>
    <r>
      <rPr>
        <sz val="8"/>
        <color indexed="63"/>
        <rFont val="Arial"/>
        <family val="2"/>
      </rPr>
      <t xml:space="preserve"> - disponibiliza os principais indicadores da execução acumulada (física e financeira), dos diversos Programas e Medidas de Emprego e Formação Profissional desenvolvidos pelo IEFP, I.P.</t>
    </r>
  </si>
  <si>
    <r>
      <t xml:space="preserve">INE, Índice de Preços no Consumidor </t>
    </r>
    <r>
      <rPr>
        <sz val="8"/>
        <color indexed="63"/>
        <rFont val="Arial"/>
        <family val="2"/>
      </rPr>
      <t>- informação de carácter mensal que tem por finalidade medir a evolução no tempo dos preços de um conjunto de bens e serviços considerados representativos da estrutura de consumo da população residente em Portugal. A estrutura de consumo da atual série do IPC (2008 = 100) bem como os bens e serviços que constituem o cabaz do indicador foram inferidos com base no Inquérito aos Orçamentos Familiares realizado em 2005 e 2006.</t>
    </r>
  </si>
  <si>
    <r>
      <t xml:space="preserve">INE, Inquérito ao Emprego - </t>
    </r>
    <r>
      <rPr>
        <sz val="8"/>
        <color indexed="63"/>
        <rFont val="Arial"/>
        <family val="2"/>
      </rPr>
      <t xml:space="preserve">inquérito que tem por principal objetivo a caracterização da população face ao mercado de trabalho. É um inquérito trimestral, por amostragem, dirigido a residentes em alojamentos familiares no espaço nacional e disponibiliza resultados trimestrais e anuais. A informação é obtida por recolha direta, mediante entrevista assistida por computador, segundo um modo de recolha misto: a primeira entrevista ao alojamento é feita presencialmente e as cinco inquirições seguintes, se forem cumpridos determinados requisitos, são feitas por telefone. Os dados divulgados foram calibrados, tendo por referência as estimativas independentes da população calculadas a partir dos resultados definitivos dos Censos 2001. </t>
    </r>
  </si>
  <si>
    <r>
      <t xml:space="preserve">INE, Inquérito Qualitativo de Conjuntura aos Consumidores </t>
    </r>
    <r>
      <rPr>
        <sz val="8"/>
        <color indexed="63"/>
        <rFont val="Arial"/>
        <family val="2"/>
      </rPr>
      <t>- inquérito harmonizado a nível europeu, de carácter mensal com o objetivo de recolha de informação que forneça as opiniões (avaliações/expectativas) dos consumidores sobre a situação económica e financeira das famílias, bem como as suas expectativas sobre a evolução próxima da economia.</t>
    </r>
  </si>
  <si>
    <r>
      <t xml:space="preserve">INE, Inquéritos Qualitativos de Conjuntura às Empresas (Indústria Transformadora, Construção e Obras Públicas e Serviços) </t>
    </r>
    <r>
      <rPr>
        <sz val="8"/>
        <color indexed="63"/>
        <rFont val="Arial"/>
        <family val="2"/>
      </rPr>
      <t xml:space="preserve">- inquérito mensal, harmonizado a nível europeu, com o objetivo de recolha de informação que forneça as opiniões (avaliações/expectativas) dos agentes económicos/empresários sobre a evolução da atividade económica da sua própria empresa. Da conjugação das opiniões dos empresários, torna-se possível avaliar não só a situação do sector, como também as </t>
    </r>
    <r>
      <rPr>
        <sz val="8"/>
        <color rgb="FF333333"/>
        <rFont val="Arial"/>
        <family val="2"/>
      </rPr>
      <t>respetivas perspetivas.</t>
    </r>
  </si>
  <si>
    <r>
      <t>Para uma perceção mais completa das características e conteúdo dos dados estatísticos constantes dos quadros apresentados, dever-se-á consultar as fontes</t>
    </r>
    <r>
      <rPr>
        <sz val="8"/>
        <color rgb="FF333333"/>
        <rFont val="Arial"/>
        <family val="2"/>
      </rPr>
      <t xml:space="preserve"> respetivas neles indicadas:</t>
    </r>
  </si>
  <si>
    <r>
      <t>GEP/MSSS, Acidentes de Trabalho -</t>
    </r>
    <r>
      <rPr>
        <sz val="8"/>
        <color indexed="63"/>
        <rFont val="Arial"/>
        <family val="2"/>
      </rPr>
      <t xml:space="preserve"> informação que resulta da recolha, validação e tratamento dos dados constantes das participações remetidas às Companhias de Seguros, referentes ao momento de ocorrência do acidente e dos mapas de encerramento de processo referentes à data de encerramento propriamente dito ou um ano após a ocorrência do acidente, caso este ainda não esteja clinicamente concluído. Não estão incluídos os acidentes ocorridos na Administração Pública com subscritores da Caixa Geral de Aposentações, assim como os acidentes de trajeto.</t>
    </r>
  </si>
  <si>
    <r>
      <t>GEP/MSSS, Custo da Mão-de-Obra -</t>
    </r>
    <r>
      <rPr>
        <sz val="8"/>
        <color indexed="63"/>
        <rFont val="Arial"/>
        <family val="2"/>
      </rPr>
      <t xml:space="preserve"> O Inquérito ao Custo da Mão-de-Obra é uma operação estatística comunitária realizada com periodicidade quadrienal, de carácter obrigatório e efetuada ao abrigo dos Regulamentos (CE) n.º 530/1999 do Conselho, de 9 de março de 1999, e (CE) n.º 1737/2005 da Comissão, de 21 de outubro de 2005. O objetivo principal deste inquérito é conhecer os custos efetivos suportados pela entidade empregadora e resultantes do emprego de mão-de-obra, quer em termos globais, quer médios, bem como a respetiva estrutura de composição. Dessa composição sobressaem as despesas com maior peso e determinantes do custo da mão-de-obra. Abrange, a nível nacional (Continente e Regiões Autónomas dos Açores e da Madeira), as unidades locais pertencentes empresas com um ou mais pessoas ao serviço, classificadas nas atividades compreendidas nas Secções B a S da Classificação Portuguesas das Atividades Económicas (CAE Revisão 3).</t>
    </r>
  </si>
  <si>
    <t>Ministério da Solidariedade e da Segurança Social</t>
  </si>
  <si>
    <r>
      <t>e-mail:</t>
    </r>
    <r>
      <rPr>
        <sz val="8"/>
        <color indexed="63"/>
        <rFont val="Arial"/>
        <family val="2"/>
      </rPr>
      <t xml:space="preserve"> dados@gep.msss.gov.pt</t>
    </r>
  </si>
  <si>
    <r>
      <t>Internet:</t>
    </r>
    <r>
      <rPr>
        <sz val="8"/>
        <color indexed="63"/>
        <rFont val="Arial"/>
        <family val="2"/>
      </rPr>
      <t xml:space="preserve"> www.gep.msss.gov.pt</t>
    </r>
  </si>
  <si>
    <t>http://www.gep.msss.gov.pt/estatistica/index.php</t>
  </si>
  <si>
    <t>http://www.gep.msss.gov.pt/index.php</t>
  </si>
  <si>
    <t>MINISTÉRIO DA SOLIDARIEDADE E DA SEGURANÇA SOCIAL</t>
  </si>
  <si>
    <r>
      <t xml:space="preserve">(1) dos trabalhadores por conta de outrem a tempo completo, que auferiram remuneração completa no período de referência </t>
    </r>
    <r>
      <rPr>
        <b/>
        <sz val="7"/>
        <color indexed="63"/>
        <rFont val="Arial"/>
        <family val="2"/>
      </rPr>
      <t>.</t>
    </r>
  </si>
  <si>
    <t>Beja</t>
  </si>
  <si>
    <t>Évora</t>
  </si>
  <si>
    <t>Portalegre</t>
  </si>
  <si>
    <t>Setúbal</t>
  </si>
  <si>
    <t>Lisboa</t>
  </si>
  <si>
    <t>Leiria</t>
  </si>
  <si>
    <t>Coimbra</t>
  </si>
  <si>
    <t>Aveiro</t>
  </si>
  <si>
    <t>empresas</t>
  </si>
  <si>
    <t>Porto</t>
  </si>
  <si>
    <t>Braga</t>
  </si>
  <si>
    <t>Viana do Castelo</t>
  </si>
  <si>
    <t>Bragança</t>
  </si>
  <si>
    <t>Vila Real</t>
  </si>
  <si>
    <t>total</t>
  </si>
  <si>
    <t>(percentagem)</t>
  </si>
  <si>
    <t>Continente</t>
  </si>
  <si>
    <t>Mulheres</t>
  </si>
  <si>
    <t>Homens</t>
  </si>
  <si>
    <t>Portugal</t>
  </si>
  <si>
    <t>Faro</t>
  </si>
  <si>
    <t>Castelo Branco</t>
  </si>
  <si>
    <t>Guarda</t>
  </si>
  <si>
    <t>Viseu</t>
  </si>
  <si>
    <r>
      <t>ganho médio mensal</t>
    </r>
    <r>
      <rPr>
        <sz val="7"/>
        <color indexed="63"/>
        <rFont val="Arial"/>
        <family val="2"/>
      </rPr>
      <t>(euros)</t>
    </r>
    <r>
      <rPr>
        <vertAlign val="superscript"/>
        <sz val="7"/>
        <color indexed="63"/>
        <rFont val="Arial"/>
        <family val="2"/>
      </rPr>
      <t>(1)</t>
    </r>
  </si>
  <si>
    <r>
      <t>remuneração média mensal base</t>
    </r>
    <r>
      <rPr>
        <sz val="7"/>
        <color indexed="63"/>
        <rFont val="Arial"/>
        <family val="2"/>
      </rPr>
      <t>(euros)</t>
    </r>
    <r>
      <rPr>
        <vertAlign val="superscript"/>
        <sz val="7"/>
        <color indexed="63"/>
        <rFont val="Arial"/>
        <family val="2"/>
      </rPr>
      <t>(1)</t>
    </r>
  </si>
  <si>
    <t>trabalhadores por conta de outrem</t>
  </si>
  <si>
    <t xml:space="preserve">pessoas ao serviço </t>
  </si>
  <si>
    <t>estabelecimentos</t>
  </si>
  <si>
    <t>indicadores globais</t>
  </si>
  <si>
    <t xml:space="preserve"> Estrutura empresarial</t>
  </si>
  <si>
    <t>(número)</t>
  </si>
  <si>
    <t>mulheres</t>
  </si>
  <si>
    <t>homens</t>
  </si>
  <si>
    <t>Santarém</t>
  </si>
  <si>
    <t xml:space="preserve">Acidentes de trabalho </t>
  </si>
  <si>
    <t>fonte: GEP/MSSS, Inquérito aos Salários por Profissões na Construção.</t>
  </si>
  <si>
    <t>Mais informação em:  http://www.gep.msss.gov.pt/estatistica/remuneracoes/index.php#salarios</t>
  </si>
  <si>
    <t>Servente da construção civil</t>
  </si>
  <si>
    <t>Condutor máquinas de escavação</t>
  </si>
  <si>
    <t>Motoristas veículos pesados mercadorias</t>
  </si>
  <si>
    <t xml:space="preserve">Serralheiro civil </t>
  </si>
  <si>
    <t>Pintor da construção civil</t>
  </si>
  <si>
    <t>Eletricista em geral</t>
  </si>
  <si>
    <t>Canalizador</t>
  </si>
  <si>
    <t>Estucador</t>
  </si>
  <si>
    <t>Ladrilhador (azulejador)</t>
  </si>
  <si>
    <t>Espalhador de betuminosos</t>
  </si>
  <si>
    <t>Carpinteiro de toscos</t>
  </si>
  <si>
    <t>Carpinteiro de limpos</t>
  </si>
  <si>
    <t>Encarregado da construção civil</t>
  </si>
  <si>
    <t>Armador de ferro</t>
  </si>
  <si>
    <t>Pedreiro em geral</t>
  </si>
  <si>
    <t>Engenheiro civil</t>
  </si>
  <si>
    <t>(euros)</t>
  </si>
  <si>
    <t>salários na construção - taxa de salário horária por profissões</t>
  </si>
  <si>
    <t>outubro</t>
  </si>
  <si>
    <t>julho</t>
  </si>
  <si>
    <t>abril</t>
  </si>
  <si>
    <t>janeiro</t>
  </si>
  <si>
    <t>salários na construção - taxa de salário mensal por profissões</t>
  </si>
  <si>
    <t xml:space="preserve"> Remunerações </t>
  </si>
  <si>
    <t>Mais informação em:  http://www.ine.pt</t>
  </si>
  <si>
    <t>fonte: INE, Índice de Preços no Consumidor.</t>
  </si>
  <si>
    <t xml:space="preserve">  Transportes aéreos de passageiros  </t>
  </si>
  <si>
    <t xml:space="preserve">  Artigos de vestuário  </t>
  </si>
  <si>
    <t xml:space="preserve">  Calçado  </t>
  </si>
  <si>
    <t>principais variações face ao mês anterior</t>
  </si>
  <si>
    <r>
      <t xml:space="preserve">Média </t>
    </r>
    <r>
      <rPr>
        <sz val="7"/>
        <color indexed="63"/>
        <rFont val="Arial"/>
        <family val="2"/>
      </rPr>
      <t>(últimos 12 meses)</t>
    </r>
  </si>
  <si>
    <t>Homóloga</t>
  </si>
  <si>
    <t>Em cadeia</t>
  </si>
  <si>
    <t>variação</t>
  </si>
  <si>
    <t>jan.</t>
  </si>
  <si>
    <t>dez.</t>
  </si>
  <si>
    <t>nov.</t>
  </si>
  <si>
    <t>out.</t>
  </si>
  <si>
    <t>set.</t>
  </si>
  <si>
    <t>ago.</t>
  </si>
  <si>
    <t>jul.</t>
  </si>
  <si>
    <t>jun.</t>
  </si>
  <si>
    <t>mai.</t>
  </si>
  <si>
    <t>abr.</t>
  </si>
  <si>
    <t>mar.</t>
  </si>
  <si>
    <t>fev.</t>
  </si>
  <si>
    <r>
      <t xml:space="preserve">índice de preços no consumidor </t>
    </r>
    <r>
      <rPr>
        <sz val="8"/>
        <color indexed="9"/>
        <rFont val="Arial"/>
        <family val="2"/>
      </rPr>
      <t>(Base 2008)</t>
    </r>
  </si>
  <si>
    <t xml:space="preserve">                                                                                                                                                                                                                                                                                                                 </t>
  </si>
  <si>
    <t>Mais informação em:  http://www.dgert.mee.gov.pt</t>
  </si>
  <si>
    <t>fonte: DGERT/MEE, Variação média ponderada intertabelas.</t>
  </si>
  <si>
    <t>Decisão de arbitragem voluntária</t>
  </si>
  <si>
    <t>Regulamento de condições mínimas</t>
  </si>
  <si>
    <t>AE</t>
  </si>
  <si>
    <t>ACT</t>
  </si>
  <si>
    <t>CCT</t>
  </si>
  <si>
    <t>convenções publicadas</t>
  </si>
  <si>
    <t>ipc</t>
  </si>
  <si>
    <t>real</t>
  </si>
  <si>
    <t>nominal</t>
  </si>
  <si>
    <t>%</t>
  </si>
  <si>
    <t>variação anualizada (%)</t>
  </si>
  <si>
    <t>variação (%)</t>
  </si>
  <si>
    <r>
      <t xml:space="preserve">eficácia
</t>
    </r>
    <r>
      <rPr>
        <sz val="8"/>
        <color indexed="63"/>
        <rFont val="Arial"/>
        <family val="2"/>
      </rPr>
      <t>(meses)</t>
    </r>
  </si>
  <si>
    <t>trabalha-dores</t>
  </si>
  <si>
    <t>convenção com maior número de trabalhadores</t>
  </si>
  <si>
    <t>novembro de 2011</t>
  </si>
  <si>
    <t>(2) informação codificada com a Classificação Portuguesa de Atividades Económicas, Revisão 3 (CAE-Rev.3).</t>
  </si>
  <si>
    <t xml:space="preserve">(1) para as quais existem dados que permitem os cálculos dos valores médios (não entram para estes cálculos as primeiras convenções, as paralelas de outras publicadas em meses anteriores, as convenções cujas alterações são não salariais e as convenções em que não se dispõe de elementos sobre o número de trabalhadores).                     </t>
  </si>
  <si>
    <t>Real</t>
  </si>
  <si>
    <t>Nominal</t>
  </si>
  <si>
    <r>
      <t xml:space="preserve">variação média anualizada </t>
    </r>
    <r>
      <rPr>
        <sz val="7"/>
        <color indexed="20"/>
        <rFont val="Arial"/>
        <family val="2"/>
      </rPr>
      <t>(%)</t>
    </r>
  </si>
  <si>
    <r>
      <t xml:space="preserve">eficácia média ponderada </t>
    </r>
    <r>
      <rPr>
        <sz val="6"/>
        <color indexed="20"/>
        <rFont val="Arial"/>
        <family val="2"/>
      </rPr>
      <t>(meses)</t>
    </r>
  </si>
  <si>
    <t>Zonas brancas (trab. administrativos)</t>
  </si>
  <si>
    <r>
      <t>U.</t>
    </r>
    <r>
      <rPr>
        <sz val="8"/>
        <color indexed="63"/>
        <rFont val="Arial"/>
        <family val="2"/>
      </rPr>
      <t xml:space="preserve"> At.org.inter. e out.inst.extra-territ.</t>
    </r>
  </si>
  <si>
    <r>
      <t>T.</t>
    </r>
    <r>
      <rPr>
        <sz val="8"/>
        <color indexed="63"/>
        <rFont val="Arial"/>
        <family val="2"/>
      </rPr>
      <t xml:space="preserve"> At.fam.p.dom.e a.pr.fam.p/uso próp.</t>
    </r>
  </si>
  <si>
    <r>
      <t xml:space="preserve">S. </t>
    </r>
    <r>
      <rPr>
        <sz val="8"/>
        <color indexed="63"/>
        <rFont val="Arial"/>
        <family val="2"/>
      </rPr>
      <t>Outras atividades de serviços</t>
    </r>
  </si>
  <si>
    <r>
      <t xml:space="preserve">R. </t>
    </r>
    <r>
      <rPr>
        <sz val="8"/>
        <color indexed="63"/>
        <rFont val="Arial"/>
        <family val="2"/>
      </rPr>
      <t>Ativ. artíst., de espect. desp.e recr.</t>
    </r>
  </si>
  <si>
    <r>
      <t xml:space="preserve">Q. </t>
    </r>
    <r>
      <rPr>
        <sz val="8"/>
        <color indexed="63"/>
        <rFont val="Arial"/>
        <family val="2"/>
      </rPr>
      <t>Ativ. de saúde hum. e apoio social</t>
    </r>
  </si>
  <si>
    <r>
      <t>P.</t>
    </r>
    <r>
      <rPr>
        <sz val="8"/>
        <color indexed="63"/>
        <rFont val="Arial"/>
        <family val="2"/>
      </rPr>
      <t xml:space="preserve"> Educação</t>
    </r>
  </si>
  <si>
    <r>
      <rPr>
        <b/>
        <sz val="8"/>
        <color indexed="63"/>
        <rFont val="Arial"/>
        <family val="2"/>
      </rPr>
      <t>O.</t>
    </r>
    <r>
      <rPr>
        <sz val="8"/>
        <color indexed="63"/>
        <rFont val="Arial"/>
        <family val="2"/>
      </rPr>
      <t xml:space="preserve"> Adm. púb.e defesa; seg.social obrig.</t>
    </r>
  </si>
  <si>
    <r>
      <t>N.</t>
    </r>
    <r>
      <rPr>
        <sz val="8"/>
        <color indexed="63"/>
        <rFont val="Arial"/>
        <family val="2"/>
      </rPr>
      <t xml:space="preserve"> Ativ. admin. e dos serv. de apoio</t>
    </r>
  </si>
  <si>
    <r>
      <t>M.</t>
    </r>
    <r>
      <rPr>
        <sz val="8"/>
        <color indexed="63"/>
        <rFont val="Arial"/>
        <family val="2"/>
      </rPr>
      <t xml:space="preserve"> Ativ.de consult., cient., téc. e simil.</t>
    </r>
  </si>
  <si>
    <r>
      <t>L.</t>
    </r>
    <r>
      <rPr>
        <sz val="8"/>
        <color indexed="63"/>
        <rFont val="Arial"/>
        <family val="2"/>
      </rPr>
      <t xml:space="preserve"> Atividades imobiliárias</t>
    </r>
  </si>
  <si>
    <r>
      <t>K.</t>
    </r>
    <r>
      <rPr>
        <sz val="8"/>
        <color indexed="63"/>
        <rFont val="Arial"/>
        <family val="2"/>
      </rPr>
      <t xml:space="preserve"> Ativ. financeiras e de seguros</t>
    </r>
  </si>
  <si>
    <r>
      <t>J.</t>
    </r>
    <r>
      <rPr>
        <sz val="8"/>
        <color indexed="63"/>
        <rFont val="Arial"/>
        <family val="2"/>
      </rPr>
      <t xml:space="preserve"> Ativ. de inform. e de comunicação</t>
    </r>
  </si>
  <si>
    <r>
      <t>I.</t>
    </r>
    <r>
      <rPr>
        <sz val="8"/>
        <color indexed="63"/>
        <rFont val="Arial"/>
        <family val="2"/>
      </rPr>
      <t xml:space="preserve"> Alojamento, restauração e similares</t>
    </r>
  </si>
  <si>
    <r>
      <t>H.</t>
    </r>
    <r>
      <rPr>
        <sz val="8"/>
        <color indexed="63"/>
        <rFont val="Arial"/>
        <family val="2"/>
      </rPr>
      <t xml:space="preserve"> Transportes e armazenagem</t>
    </r>
  </si>
  <si>
    <r>
      <t>G.</t>
    </r>
    <r>
      <rPr>
        <sz val="8"/>
        <color indexed="63"/>
        <rFont val="Arial"/>
        <family val="2"/>
      </rPr>
      <t xml:space="preserve"> Com.gros. e ret., rep. veíc. aut.</t>
    </r>
  </si>
  <si>
    <r>
      <rPr>
        <b/>
        <sz val="8"/>
        <color indexed="63"/>
        <rFont val="Arial"/>
        <family val="2"/>
      </rPr>
      <t>F.</t>
    </r>
    <r>
      <rPr>
        <sz val="8"/>
        <color indexed="63"/>
        <rFont val="Arial"/>
        <family val="2"/>
      </rPr>
      <t xml:space="preserve"> Construção</t>
    </r>
  </si>
  <si>
    <r>
      <rPr>
        <b/>
        <sz val="8"/>
        <color indexed="63"/>
        <rFont val="Arial"/>
        <family val="2"/>
      </rPr>
      <t>E.</t>
    </r>
    <r>
      <rPr>
        <sz val="8"/>
        <color indexed="63"/>
        <rFont val="Arial"/>
        <family val="2"/>
      </rPr>
      <t xml:space="preserve"> Captação, trat.,distr.; san.,despol.</t>
    </r>
  </si>
  <si>
    <r>
      <t>D.</t>
    </r>
    <r>
      <rPr>
        <sz val="8"/>
        <color indexed="63"/>
        <rFont val="Arial"/>
        <family val="2"/>
      </rPr>
      <t xml:space="preserve"> Elet.gás,vapor,ág.quente/fria,ar frio</t>
    </r>
  </si>
  <si>
    <r>
      <t>C.</t>
    </r>
    <r>
      <rPr>
        <sz val="8"/>
        <color indexed="63"/>
        <rFont val="Arial"/>
        <family val="2"/>
      </rPr>
      <t xml:space="preserve"> Indústrias transformadoras</t>
    </r>
  </si>
  <si>
    <r>
      <t>B.</t>
    </r>
    <r>
      <rPr>
        <sz val="8"/>
        <color indexed="63"/>
        <rFont val="Arial"/>
        <family val="2"/>
      </rPr>
      <t xml:space="preserve"> Indústrias extrativas</t>
    </r>
  </si>
  <si>
    <r>
      <rPr>
        <b/>
        <sz val="8"/>
        <color indexed="63"/>
        <rFont val="Arial"/>
        <family val="2"/>
      </rPr>
      <t>A.</t>
    </r>
    <r>
      <rPr>
        <sz val="8"/>
        <color indexed="63"/>
        <rFont val="Arial"/>
        <family val="2"/>
      </rPr>
      <t xml:space="preserve"> Agric, pr. animal,caça, flor.e pesca</t>
    </r>
  </si>
  <si>
    <t>Portaria de condições de trabalho</t>
  </si>
  <si>
    <t>informação mensal</t>
  </si>
  <si>
    <t xml:space="preserve">instrumentos de regulamentação coletiva do trabalho </t>
  </si>
  <si>
    <t xml:space="preserve"> Regulamentação coletiva e preços </t>
  </si>
  <si>
    <t xml:space="preserve">Remunerações </t>
  </si>
  <si>
    <r>
      <t xml:space="preserve">retribuição mínima mensal garantida (RMMG) </t>
    </r>
    <r>
      <rPr>
        <vertAlign val="superscript"/>
        <sz val="9"/>
        <color indexed="9"/>
        <rFont val="Arial"/>
        <family val="2"/>
      </rPr>
      <t>(1)</t>
    </r>
  </si>
  <si>
    <t>diploma</t>
  </si>
  <si>
    <t>Dec.Lei 
242/2004 
de 31/12</t>
  </si>
  <si>
    <t>Dec.Lei 238/2005
de 30/12</t>
  </si>
  <si>
    <t>Dec.Lei 
2/2007
de 03/01</t>
  </si>
  <si>
    <t>Dec.Lei 397/2007
de 31/12</t>
  </si>
  <si>
    <t>Dec.Lei 246/2008
de 18/12</t>
  </si>
  <si>
    <t>Dec.Lei 5/2010
de 15/01</t>
  </si>
  <si>
    <t>Dec.Lei 143/2010
de 31/12</t>
  </si>
  <si>
    <r>
      <t>data de entrada em vigor</t>
    </r>
    <r>
      <rPr>
        <b/>
        <sz val="8"/>
        <color indexed="63"/>
        <rFont val="Arial"/>
        <family val="2"/>
      </rPr>
      <t/>
    </r>
  </si>
  <si>
    <t>01/01/2005</t>
  </si>
  <si>
    <t>01/01/2006</t>
  </si>
  <si>
    <t>01/01/2007</t>
  </si>
  <si>
    <t>01/01/2008</t>
  </si>
  <si>
    <t>01/01/2009</t>
  </si>
  <si>
    <t>01/01/2010</t>
  </si>
  <si>
    <t>01/01/2011</t>
  </si>
  <si>
    <t>remuneração/ganho médio mensal - indicadores globais</t>
  </si>
  <si>
    <t>(euros e %)</t>
  </si>
  <si>
    <r>
      <t>remuneração de base média mensal</t>
    </r>
    <r>
      <rPr>
        <sz val="7"/>
        <color indexed="20"/>
        <rFont val="Arial"/>
        <family val="2"/>
      </rPr>
      <t xml:space="preserve"> </t>
    </r>
  </si>
  <si>
    <r>
      <t>ganho médio mensal</t>
    </r>
    <r>
      <rPr>
        <sz val="7"/>
        <color indexed="20"/>
        <rFont val="Arial"/>
        <family val="2"/>
      </rPr>
      <t xml:space="preserve"> </t>
    </r>
  </si>
  <si>
    <r>
      <t>remuneração de base/ganho</t>
    </r>
    <r>
      <rPr>
        <sz val="7"/>
        <color indexed="20"/>
        <rFont val="Arial"/>
        <family val="2"/>
      </rPr>
      <t xml:space="preserve"> (%)</t>
    </r>
  </si>
  <si>
    <r>
      <t xml:space="preserve">trabalhadores abrangidos pela retribuição mínima mensal garantida </t>
    </r>
    <r>
      <rPr>
        <vertAlign val="superscript"/>
        <sz val="8"/>
        <color indexed="20"/>
        <rFont val="Arial"/>
        <family val="2"/>
      </rPr>
      <t>(1)</t>
    </r>
    <r>
      <rPr>
        <sz val="8"/>
        <color indexed="20"/>
        <rFont val="Arial"/>
        <family val="2"/>
      </rPr>
      <t xml:space="preserve"> </t>
    </r>
    <r>
      <rPr>
        <sz val="7"/>
        <color indexed="20"/>
        <rFont val="Arial"/>
        <family val="2"/>
      </rPr>
      <t>(%)</t>
    </r>
  </si>
  <si>
    <r>
      <t>Homens</t>
    </r>
    <r>
      <rPr>
        <sz val="7"/>
        <color indexed="63"/>
        <rFont val="Arial"/>
        <family val="2"/>
      </rPr>
      <t xml:space="preserve"> (%)</t>
    </r>
  </si>
  <si>
    <r>
      <t>Mulheres</t>
    </r>
    <r>
      <rPr>
        <sz val="7"/>
        <color indexed="63"/>
        <rFont val="Arial"/>
        <family val="2"/>
      </rPr>
      <t xml:space="preserve"> (%)</t>
    </r>
  </si>
  <si>
    <r>
      <t>remuneração de base média mensal, ganho médio mensal e trabalhadores abrangidos pela retribuição mínima mensal garantida</t>
    </r>
    <r>
      <rPr>
        <b/>
        <sz val="8"/>
        <color indexed="9"/>
        <rFont val="Arial"/>
        <family val="2"/>
      </rPr>
      <t xml:space="preserve"> (RMMG)</t>
    </r>
    <r>
      <rPr>
        <vertAlign val="superscript"/>
        <sz val="8"/>
        <color indexed="9"/>
        <rFont val="Arial"/>
        <family val="2"/>
      </rPr>
      <t>(1)</t>
    </r>
    <r>
      <rPr>
        <b/>
        <sz val="8"/>
        <color indexed="9"/>
        <rFont val="Arial"/>
        <family val="2"/>
      </rPr>
      <t xml:space="preserve"> </t>
    </r>
    <r>
      <rPr>
        <b/>
        <sz val="10"/>
        <color indexed="9"/>
        <rFont val="Arial"/>
        <family val="2"/>
      </rPr>
      <t xml:space="preserve">- atividade económica </t>
    </r>
  </si>
  <si>
    <t xml:space="preserve">remuneração de base média mensal </t>
  </si>
  <si>
    <t xml:space="preserve">ganho médio mensal </t>
  </si>
  <si>
    <r>
      <t>trabalhadores abrangidos pela RMMG</t>
    </r>
    <r>
      <rPr>
        <b/>
        <vertAlign val="superscript"/>
        <sz val="8"/>
        <color indexed="63"/>
        <rFont val="Arial"/>
        <family val="2"/>
      </rPr>
      <t xml:space="preserve"> </t>
    </r>
    <r>
      <rPr>
        <vertAlign val="superscript"/>
        <sz val="8"/>
        <color indexed="63"/>
        <rFont val="Arial"/>
        <family val="2"/>
      </rPr>
      <t>(1)</t>
    </r>
    <r>
      <rPr>
        <b/>
        <vertAlign val="superscript"/>
        <sz val="8"/>
        <color indexed="63"/>
        <rFont val="Arial"/>
        <family val="2"/>
      </rPr>
      <t xml:space="preserve"> </t>
    </r>
    <r>
      <rPr>
        <sz val="8"/>
        <color indexed="63"/>
        <rFont val="Arial"/>
        <family val="2"/>
      </rPr>
      <t>(%)</t>
    </r>
  </si>
  <si>
    <t>outubro
2010</t>
  </si>
  <si>
    <r>
      <t xml:space="preserve">B. </t>
    </r>
    <r>
      <rPr>
        <sz val="8"/>
        <color indexed="63"/>
        <rFont val="Arial"/>
        <family val="2"/>
      </rPr>
      <t>Indústrias extrativas</t>
    </r>
  </si>
  <si>
    <r>
      <t xml:space="preserve">C. </t>
    </r>
    <r>
      <rPr>
        <sz val="8"/>
        <color indexed="63"/>
        <rFont val="Arial"/>
        <family val="2"/>
      </rPr>
      <t>Indústrias transformadoras</t>
    </r>
  </si>
  <si>
    <r>
      <t xml:space="preserve">D. </t>
    </r>
    <r>
      <rPr>
        <sz val="8"/>
        <color indexed="63"/>
        <rFont val="Arial"/>
        <family val="2"/>
      </rPr>
      <t>Eletricidade, gás, vapor, água quente/fria, ar frio</t>
    </r>
  </si>
  <si>
    <r>
      <t xml:space="preserve">E. </t>
    </r>
    <r>
      <rPr>
        <sz val="8"/>
        <color indexed="63"/>
        <rFont val="Arial"/>
        <family val="2"/>
      </rPr>
      <t>Captação, tratamento, distrib.; san., despoluição</t>
    </r>
  </si>
  <si>
    <r>
      <t xml:space="preserve">F. </t>
    </r>
    <r>
      <rPr>
        <sz val="8"/>
        <color indexed="63"/>
        <rFont val="Arial"/>
        <family val="2"/>
      </rPr>
      <t>Construção</t>
    </r>
  </si>
  <si>
    <r>
      <t xml:space="preserve">G. </t>
    </r>
    <r>
      <rPr>
        <sz val="8"/>
        <color indexed="63"/>
        <rFont val="Arial"/>
        <family val="2"/>
      </rPr>
      <t>Comércio grosso e retalho, repar. veíc. automóveis</t>
    </r>
  </si>
  <si>
    <r>
      <t xml:space="preserve">H. </t>
    </r>
    <r>
      <rPr>
        <sz val="8"/>
        <color indexed="63"/>
        <rFont val="Arial"/>
        <family val="2"/>
      </rPr>
      <t>Transportes e armazenagem</t>
    </r>
  </si>
  <si>
    <r>
      <t xml:space="preserve">I. </t>
    </r>
    <r>
      <rPr>
        <sz val="8"/>
        <color indexed="63"/>
        <rFont val="Arial"/>
        <family val="2"/>
      </rPr>
      <t>Alojamento, restauração e similares</t>
    </r>
  </si>
  <si>
    <r>
      <t xml:space="preserve">J. </t>
    </r>
    <r>
      <rPr>
        <sz val="8"/>
        <color indexed="63"/>
        <rFont val="Arial"/>
        <family val="2"/>
      </rPr>
      <t>Atividades de informação e de comunicação</t>
    </r>
  </si>
  <si>
    <r>
      <t xml:space="preserve">K. </t>
    </r>
    <r>
      <rPr>
        <sz val="8"/>
        <color indexed="63"/>
        <rFont val="Arial"/>
        <family val="2"/>
      </rPr>
      <t>Atividades financeiras e de seguros</t>
    </r>
  </si>
  <si>
    <r>
      <t xml:space="preserve">L. </t>
    </r>
    <r>
      <rPr>
        <sz val="8"/>
        <color indexed="63"/>
        <rFont val="Arial"/>
        <family val="2"/>
      </rPr>
      <t>Atividades imobiliárias</t>
    </r>
  </si>
  <si>
    <r>
      <t xml:space="preserve">M. </t>
    </r>
    <r>
      <rPr>
        <sz val="8"/>
        <color indexed="63"/>
        <rFont val="Arial"/>
        <family val="2"/>
      </rPr>
      <t>Ativ. consultoria, científicas, técnicas e similares</t>
    </r>
  </si>
  <si>
    <r>
      <t xml:space="preserve">N. </t>
    </r>
    <r>
      <rPr>
        <sz val="8"/>
        <color indexed="63"/>
        <rFont val="Arial"/>
        <family val="2"/>
      </rPr>
      <t>Atividades administrativas e dos serviços de apoio</t>
    </r>
  </si>
  <si>
    <r>
      <t xml:space="preserve">P. </t>
    </r>
    <r>
      <rPr>
        <sz val="8"/>
        <color indexed="63"/>
        <rFont val="Arial"/>
        <family val="2"/>
      </rPr>
      <t>Educação</t>
    </r>
  </si>
  <si>
    <r>
      <t xml:space="preserve">Q. </t>
    </r>
    <r>
      <rPr>
        <sz val="8"/>
        <color indexed="63"/>
        <rFont val="Arial"/>
        <family val="2"/>
      </rPr>
      <t>Atividades de saúde humana e apoio social</t>
    </r>
  </si>
  <si>
    <r>
      <t xml:space="preserve">R. </t>
    </r>
    <r>
      <rPr>
        <sz val="8"/>
        <color indexed="63"/>
        <rFont val="Arial"/>
        <family val="2"/>
      </rPr>
      <t>Ativ. artísticas, espetáculos, desp. e recreativas</t>
    </r>
  </si>
  <si>
    <t>fonte: GEP/MSSS, Inquérito aos Ganhos.</t>
  </si>
  <si>
    <t>Mais informação em:  http://www.gep.msss.gov.pt/estatistica/remuneracoes/index.php#ganhos</t>
  </si>
  <si>
    <t xml:space="preserve">(1) habitualmente designada por salário mínimo nacional.              </t>
  </si>
  <si>
    <t>Outros</t>
  </si>
  <si>
    <t>Açores</t>
  </si>
  <si>
    <t>Madeira</t>
  </si>
  <si>
    <t>Fevereiro de 2012</t>
  </si>
  <si>
    <t xml:space="preserve"> Segurança Social </t>
  </si>
  <si>
    <t>famílias com processamento de rendimento social de inserção (RSI)</t>
  </si>
  <si>
    <t>(número e euros)</t>
  </si>
  <si>
    <t>beneficiários com processamento de rendimento social de inserção (RSI)</t>
  </si>
  <si>
    <t>fonte:  II/MSSS, Estatísticas da Segurança Social.</t>
  </si>
  <si>
    <t>Mais informação em:  http://www.seg-social.pt</t>
  </si>
  <si>
    <t>pensionistas ativos</t>
  </si>
  <si>
    <t>Invalidez</t>
  </si>
  <si>
    <t xml:space="preserve">Velhice </t>
  </si>
  <si>
    <t>Sobrevivência</t>
  </si>
  <si>
    <t>pensionistas com reforma antecipada</t>
  </si>
  <si>
    <t>titulares</t>
  </si>
  <si>
    <t>Abono de família</t>
  </si>
  <si>
    <t>Crianças e jovens deficientes</t>
  </si>
  <si>
    <t>Subsídio educação especial</t>
  </si>
  <si>
    <t>Subsídio vitalício</t>
  </si>
  <si>
    <t>Subsídio assistência 3.ª pessoa</t>
  </si>
  <si>
    <t>requerimentos deferidos</t>
  </si>
  <si>
    <t>Subsídio de desemprego</t>
  </si>
  <si>
    <t>Subsídio social de desemprego inicial</t>
  </si>
  <si>
    <r>
      <t xml:space="preserve">nota: </t>
    </r>
    <r>
      <rPr>
        <sz val="7"/>
        <color indexed="63"/>
        <rFont val="Arial"/>
        <family val="2"/>
      </rPr>
      <t>situação da base de dados em 9 de janeiro de 2012.</t>
    </r>
  </si>
  <si>
    <t>beneficiários</t>
  </si>
  <si>
    <t>Subsídio social de desemprego subsequente</t>
  </si>
  <si>
    <t>Prolongamento do subsídio social de desemprego</t>
  </si>
  <si>
    <t>beneficiários estrangeiros</t>
  </si>
  <si>
    <t xml:space="preserve">Brasil  </t>
  </si>
  <si>
    <t xml:space="preserve">PALOP </t>
  </si>
  <si>
    <t xml:space="preserve">Europa de Leste  </t>
  </si>
  <si>
    <t xml:space="preserve">Países da UE (excepto Portugal)  </t>
  </si>
  <si>
    <t>valor médio do subsidio (€)</t>
  </si>
  <si>
    <t>Subsídio/ beneficiário</t>
  </si>
  <si>
    <t>Subsídio/ dias subsidiados</t>
  </si>
  <si>
    <t xml:space="preserve">baixas </t>
  </si>
  <si>
    <t xml:space="preserve"> Informação em destaque - tendências do mercado de trabalho</t>
  </si>
  <si>
    <r>
      <t>tendências do mercado de trabalho</t>
    </r>
    <r>
      <rPr>
        <sz val="10"/>
        <color indexed="9"/>
        <rFont val="Arial"/>
        <family val="2"/>
      </rPr>
      <t xml:space="preserve"> </t>
    </r>
    <r>
      <rPr>
        <vertAlign val="superscript"/>
        <sz val="10"/>
        <color indexed="9"/>
        <rFont val="Arial"/>
        <family val="2"/>
      </rPr>
      <t>(1)</t>
    </r>
  </si>
  <si>
    <r>
      <t xml:space="preserve">indicador de clima económico </t>
    </r>
    <r>
      <rPr>
        <sz val="6"/>
        <color indexed="17"/>
        <rFont val="Arial"/>
        <family val="2"/>
      </rPr>
      <t>(sre/mm3m/%)</t>
    </r>
  </si>
  <si>
    <r>
      <t xml:space="preserve">indicador de confiança setorial </t>
    </r>
    <r>
      <rPr>
        <sz val="6"/>
        <color indexed="17"/>
        <rFont val="Arial"/>
        <family val="2"/>
      </rPr>
      <t>(sre/mm3m)</t>
    </r>
  </si>
  <si>
    <t>Indústria Transformadora</t>
  </si>
  <si>
    <r>
      <t xml:space="preserve">Construção </t>
    </r>
    <r>
      <rPr>
        <vertAlign val="superscript"/>
        <sz val="8"/>
        <color indexed="63"/>
        <rFont val="Arial"/>
        <family val="2"/>
      </rPr>
      <t>(2)</t>
    </r>
  </si>
  <si>
    <t>Comércio</t>
  </si>
  <si>
    <r>
      <t>Serviços</t>
    </r>
    <r>
      <rPr>
        <b/>
        <vertAlign val="superscript"/>
        <sz val="8"/>
        <color indexed="63"/>
        <rFont val="Arial"/>
        <family val="2"/>
      </rPr>
      <t xml:space="preserve"> </t>
    </r>
    <r>
      <rPr>
        <vertAlign val="superscript"/>
        <sz val="8"/>
        <color indexed="63"/>
        <rFont val="Arial"/>
        <family val="2"/>
      </rPr>
      <t>(2)</t>
    </r>
  </si>
  <si>
    <r>
      <t xml:space="preserve">perspetivas de evolução do emprego nos próximos 3 meses </t>
    </r>
    <r>
      <rPr>
        <sz val="6"/>
        <color indexed="17"/>
        <rFont val="Arial"/>
        <family val="2"/>
      </rPr>
      <t>(mm3m)</t>
    </r>
  </si>
  <si>
    <t xml:space="preserve">Indústria Transformadora </t>
  </si>
  <si>
    <r>
      <t>Serviços</t>
    </r>
    <r>
      <rPr>
        <vertAlign val="superscript"/>
        <sz val="8"/>
        <color indexed="63"/>
        <rFont val="Arial"/>
        <family val="2"/>
      </rPr>
      <t xml:space="preserve"> (2)</t>
    </r>
  </si>
  <si>
    <t>processos concluídos</t>
  </si>
  <si>
    <r>
      <t>perspetivas de evolução do desemprego nos próximos 12 meses</t>
    </r>
    <r>
      <rPr>
        <sz val="6"/>
        <color indexed="17"/>
        <rFont val="Arial"/>
        <family val="2"/>
      </rPr>
      <t xml:space="preserve"> (mm3m)</t>
    </r>
  </si>
  <si>
    <r>
      <t xml:space="preserve">indicador de confiança dos consumidores </t>
    </r>
    <r>
      <rPr>
        <sz val="6"/>
        <color indexed="17"/>
        <rFont val="Arial"/>
        <family val="2"/>
      </rPr>
      <t>(mm3m)</t>
    </r>
  </si>
  <si>
    <t>desemprego registado:</t>
  </si>
  <si>
    <r>
      <t>no fim do período</t>
    </r>
    <r>
      <rPr>
        <b/>
        <sz val="7"/>
        <color indexed="17"/>
        <rFont val="Arial"/>
        <family val="2"/>
      </rPr>
      <t xml:space="preserve"> </t>
    </r>
    <r>
      <rPr>
        <sz val="6"/>
        <color indexed="17"/>
        <rFont val="Arial"/>
        <family val="2"/>
      </rPr>
      <t>(milhares)</t>
    </r>
  </si>
  <si>
    <r>
      <t xml:space="preserve">      - estrangeiros</t>
    </r>
    <r>
      <rPr>
        <sz val="8"/>
        <color indexed="63"/>
        <rFont val="Arial"/>
        <family val="2"/>
      </rPr>
      <t xml:space="preserve"> </t>
    </r>
    <r>
      <rPr>
        <sz val="6"/>
        <color indexed="63"/>
        <rFont val="Arial"/>
        <family val="2"/>
      </rPr>
      <t>(milhares)</t>
    </r>
    <r>
      <rPr>
        <sz val="7"/>
        <color indexed="63"/>
        <rFont val="Arial"/>
        <family val="2"/>
      </rPr>
      <t xml:space="preserve"> </t>
    </r>
    <r>
      <rPr>
        <vertAlign val="superscript"/>
        <sz val="8"/>
        <color indexed="63"/>
        <rFont val="Arial"/>
        <family val="2"/>
      </rPr>
      <t>(3)</t>
    </r>
  </si>
  <si>
    <r>
      <t xml:space="preserve">ao longo do período </t>
    </r>
    <r>
      <rPr>
        <sz val="6"/>
        <color indexed="17"/>
        <rFont val="Arial"/>
        <family val="2"/>
      </rPr>
      <t>(milhares)</t>
    </r>
  </si>
  <si>
    <r>
      <t xml:space="preserve"> ao longo do período</t>
    </r>
    <r>
      <rPr>
        <sz val="7"/>
        <color indexed="63"/>
        <rFont val="Arial"/>
        <family val="2"/>
      </rPr>
      <t xml:space="preserve"> (vh/%)</t>
    </r>
  </si>
  <si>
    <r>
      <t xml:space="preserve">ofertas ao longo do período </t>
    </r>
    <r>
      <rPr>
        <sz val="6"/>
        <color indexed="17"/>
        <rFont val="Arial"/>
        <family val="2"/>
      </rPr>
      <t>(milhares)</t>
    </r>
  </si>
  <si>
    <r>
      <t xml:space="preserve">ofertas ao longo do período </t>
    </r>
    <r>
      <rPr>
        <sz val="6"/>
        <color indexed="63"/>
        <rFont val="Arial"/>
        <family val="2"/>
      </rPr>
      <t>(vh/%)</t>
    </r>
  </si>
  <si>
    <r>
      <t xml:space="preserve">beneficiários c/ prestações desemprego </t>
    </r>
    <r>
      <rPr>
        <sz val="6"/>
        <color indexed="17"/>
        <rFont val="Arial"/>
        <family val="2"/>
      </rPr>
      <t>(milhares)</t>
    </r>
  </si>
  <si>
    <r>
      <t xml:space="preserve">      - beneficiários estrangeiros</t>
    </r>
    <r>
      <rPr>
        <sz val="8"/>
        <color indexed="63"/>
        <rFont val="Arial"/>
        <family val="2"/>
      </rPr>
      <t xml:space="preserve"> </t>
    </r>
    <r>
      <rPr>
        <sz val="6"/>
        <color indexed="63"/>
        <rFont val="Arial"/>
        <family val="2"/>
      </rPr>
      <t xml:space="preserve">(milhares) </t>
    </r>
  </si>
  <si>
    <t>(1) a informação de caráter qualitativo tem por fonte os Inquéritos Qualitativos de Conjuntura às Empresas (Indústria Transformadora, Construção e Obras Públicas e Serviços) e aos Consumidores, do INE.     (2) vcs - valores corrigidos da sazonalidade.      (3) Continente.</t>
  </si>
  <si>
    <r>
      <t>processos iniciados</t>
    </r>
    <r>
      <rPr>
        <sz val="6"/>
        <color indexed="63"/>
        <rFont val="Arial"/>
        <family val="2"/>
      </rPr>
      <t xml:space="preserve"> </t>
    </r>
    <r>
      <rPr>
        <sz val="7"/>
        <color indexed="63"/>
        <rFont val="Arial"/>
        <family val="2"/>
      </rPr>
      <t>(unidades)</t>
    </r>
  </si>
  <si>
    <r>
      <t xml:space="preserve">trabalhadores a despedir </t>
    </r>
    <r>
      <rPr>
        <sz val="7"/>
        <color indexed="63"/>
        <rFont val="Arial"/>
        <family val="2"/>
      </rPr>
      <t>(%)</t>
    </r>
    <r>
      <rPr>
        <vertAlign val="superscript"/>
        <sz val="8"/>
        <color indexed="63"/>
        <rFont val="Arial"/>
        <family val="2"/>
      </rPr>
      <t>(3)</t>
    </r>
  </si>
  <si>
    <r>
      <t xml:space="preserve">trabalhadores a despedir </t>
    </r>
    <r>
      <rPr>
        <sz val="7"/>
        <color indexed="63"/>
        <rFont val="Arial"/>
        <family val="2"/>
      </rPr>
      <t>(v.h.) (%)</t>
    </r>
    <r>
      <rPr>
        <vertAlign val="superscript"/>
        <sz val="8"/>
        <color indexed="63"/>
        <rFont val="Arial"/>
        <family val="2"/>
      </rPr>
      <t>(3)</t>
    </r>
  </si>
  <si>
    <r>
      <t>trabalhadores despedidos</t>
    </r>
    <r>
      <rPr>
        <b/>
        <vertAlign val="superscript"/>
        <sz val="8"/>
        <color indexed="63"/>
        <rFont val="Arial"/>
        <family val="2"/>
      </rPr>
      <t xml:space="preserve">(3) </t>
    </r>
    <r>
      <rPr>
        <sz val="7"/>
        <color indexed="63"/>
        <rFont val="Arial"/>
        <family val="2"/>
      </rPr>
      <t>(%)</t>
    </r>
  </si>
  <si>
    <r>
      <t>trabalhadores despedidos</t>
    </r>
    <r>
      <rPr>
        <b/>
        <vertAlign val="superscript"/>
        <sz val="8"/>
        <color indexed="63"/>
        <rFont val="Arial"/>
        <family val="2"/>
      </rPr>
      <t>(3)</t>
    </r>
    <r>
      <rPr>
        <sz val="7"/>
        <color indexed="63"/>
        <rFont val="Arial"/>
        <family val="2"/>
      </rPr>
      <t xml:space="preserve"> (v.h.) (%)</t>
    </r>
  </si>
  <si>
    <t xml:space="preserve"> Março de 2012 </t>
  </si>
  <si>
    <t>(milhares)</t>
  </si>
  <si>
    <t>15 - 24 anos</t>
  </si>
  <si>
    <t xml:space="preserve">25 - 44 anos </t>
  </si>
  <si>
    <r>
      <t>45 e + anos</t>
    </r>
    <r>
      <rPr>
        <b/>
        <vertAlign val="superscript"/>
        <sz val="8"/>
        <color indexed="63"/>
        <rFont val="Arial"/>
        <family val="2"/>
      </rPr>
      <t xml:space="preserve"> </t>
    </r>
  </si>
  <si>
    <t>(milhares e estrutura em %)</t>
  </si>
  <si>
    <t>v.a.</t>
  </si>
  <si>
    <t xml:space="preserve"> Nenhum nível de instrução</t>
  </si>
  <si>
    <t xml:space="preserve"> Básico - 1.º ciclo</t>
  </si>
  <si>
    <t xml:space="preserve"> Básico - 2.º ciclo</t>
  </si>
  <si>
    <t xml:space="preserve"> Básico - 3.º ciclo</t>
  </si>
  <si>
    <t xml:space="preserve"> Secundário </t>
  </si>
  <si>
    <t xml:space="preserve"> Superior </t>
  </si>
  <si>
    <t>nota: O Instituto Nacional de Estatística (INE) iniciou, no 1.º trimestre de 2011, a divulgação dos resultados do Inquérito ao Emprego decorrentes da alteração do modo de recolha da informação, da consequente alteração do questionário e da adoção de novas tecnologias no processo de desenvolvimento e supervisão do trabalho de campo. Face à introdução destas alterações, os resultados não permitem uma comparação direta com os dados anteriores, configurando, assim, uma quebra de série. Para mais informação consultar o destaque das Estatísticas do Emprego 1.º trimestre de 2011.</t>
  </si>
  <si>
    <t>fonte: INE, Inquérito ao Emprego.</t>
  </si>
  <si>
    <t xml:space="preserve"> População com emprego </t>
  </si>
  <si>
    <t>população com emprego - indicadores globais</t>
  </si>
  <si>
    <t>Agric., prod. animal, caça, floresta e pesca</t>
  </si>
  <si>
    <t>Indústria, const., energia e água</t>
  </si>
  <si>
    <t>Serviços</t>
  </si>
  <si>
    <t>Tempo completo</t>
  </si>
  <si>
    <t>Tempo parcial</t>
  </si>
  <si>
    <t>Trabalhadores por conta outrem</t>
  </si>
  <si>
    <t>Contrato sem termo</t>
  </si>
  <si>
    <t>Contrato com termo</t>
  </si>
  <si>
    <t>Trabalhadores por conta própria</t>
  </si>
  <si>
    <t>taxa de emprego (%)</t>
  </si>
  <si>
    <t>15 - 64 anos</t>
  </si>
  <si>
    <t>55 - 64 anos</t>
  </si>
  <si>
    <r>
      <t xml:space="preserve">disparidade entre sexos (M-H) </t>
    </r>
    <r>
      <rPr>
        <sz val="7"/>
        <color indexed="63"/>
        <rFont val="Arial"/>
        <family val="2"/>
      </rPr>
      <t>(p.p.)</t>
    </r>
  </si>
  <si>
    <t xml:space="preserve">trabalhadores por conta de outrem (TCO) - nível de instrução completo </t>
  </si>
  <si>
    <t xml:space="preserve"> Secundário</t>
  </si>
  <si>
    <t xml:space="preserve"> Superior</t>
  </si>
  <si>
    <t>população total com  15 e mais anos - nível de instrução completo</t>
  </si>
  <si>
    <t>(1) população ativa (15 e mais anos)/população total (15 e mais anos).</t>
  </si>
  <si>
    <t>população ativa</t>
  </si>
  <si>
    <t>Menos de 15 anos</t>
  </si>
  <si>
    <t>população total e ativa - indicadores globais</t>
  </si>
  <si>
    <t xml:space="preserve"> População total </t>
  </si>
  <si>
    <t>4.º trimestre</t>
  </si>
  <si>
    <t>1.º trimestre</t>
  </si>
  <si>
    <t>2.º trimestre</t>
  </si>
  <si>
    <t>3.º trimestre</t>
  </si>
  <si>
    <t>Março de 2012</t>
  </si>
  <si>
    <t>informação anual</t>
  </si>
  <si>
    <t>PRT</t>
  </si>
  <si>
    <t>AA</t>
  </si>
  <si>
    <t>trabalhadores abrangidos</t>
  </si>
  <si>
    <r>
      <t>eficácia</t>
    </r>
    <r>
      <rPr>
        <sz val="8"/>
        <color indexed="20"/>
        <rFont val="Arial"/>
        <family val="2"/>
      </rPr>
      <t xml:space="preserve"> (meses)</t>
    </r>
  </si>
  <si>
    <t>População desempregada</t>
  </si>
  <si>
    <t>população desempregada - indicadores globais</t>
  </si>
  <si>
    <t>desemprego total</t>
  </si>
  <si>
    <t>1.º Emprego</t>
  </si>
  <si>
    <t>Novo Emprego</t>
  </si>
  <si>
    <t>Até 11 meses</t>
  </si>
  <si>
    <t>12 meses e mais</t>
  </si>
  <si>
    <t>taxa de desemprego (%)</t>
  </si>
  <si>
    <r>
      <t xml:space="preserve">disparidade entre sexos </t>
    </r>
    <r>
      <rPr>
        <sz val="7"/>
        <color indexed="63"/>
        <rFont val="Arial"/>
        <family val="2"/>
      </rPr>
      <t>(M-H) (p.p.)</t>
    </r>
  </si>
  <si>
    <t>Norte</t>
  </si>
  <si>
    <t>Centro</t>
  </si>
  <si>
    <t xml:space="preserve">Lisboa </t>
  </si>
  <si>
    <t>Alentejo</t>
  </si>
  <si>
    <t>Algarve</t>
  </si>
  <si>
    <t>taxa de desemprego de longa duração (%)</t>
  </si>
  <si>
    <r>
      <t>disparidade entre sexos</t>
    </r>
    <r>
      <rPr>
        <sz val="7"/>
        <color indexed="63"/>
        <rFont val="Arial"/>
        <family val="2"/>
      </rPr>
      <t xml:space="preserve"> (M-H) (p.p.)</t>
    </r>
  </si>
  <si>
    <t xml:space="preserve">desemprego total </t>
  </si>
  <si>
    <t xml:space="preserve"> - de longa duração</t>
  </si>
  <si>
    <t xml:space="preserve">(1) não inclui os indivíduos desempregados que já arranjaram emprego a começar nos 3 meses seguintes.      </t>
  </si>
  <si>
    <t xml:space="preserve"> Informação em destaque </t>
  </si>
  <si>
    <t>taxa de desemprego na União Europeia</t>
  </si>
  <si>
    <t>janeiro 2012</t>
  </si>
  <si>
    <t>&lt; 25 anos</t>
  </si>
  <si>
    <t>Alemanha</t>
  </si>
  <si>
    <t>Áustria</t>
  </si>
  <si>
    <t>Bélgica</t>
  </si>
  <si>
    <r>
      <t xml:space="preserve">Chipre </t>
    </r>
    <r>
      <rPr>
        <vertAlign val="superscript"/>
        <sz val="8"/>
        <color indexed="63"/>
        <rFont val="Arial"/>
        <family val="2"/>
      </rPr>
      <t>(1)</t>
    </r>
  </si>
  <si>
    <t>Eslováquia</t>
  </si>
  <si>
    <r>
      <t xml:space="preserve">Eslovénia </t>
    </r>
    <r>
      <rPr>
        <vertAlign val="superscript"/>
        <sz val="8"/>
        <color indexed="63"/>
        <rFont val="Arial"/>
        <family val="2"/>
      </rPr>
      <t>(1)</t>
    </r>
  </si>
  <si>
    <t>Espanha</t>
  </si>
  <si>
    <r>
      <t xml:space="preserve">Estónia </t>
    </r>
    <r>
      <rPr>
        <vertAlign val="superscript"/>
        <sz val="8"/>
        <color indexed="63"/>
        <rFont val="Arial"/>
        <family val="2"/>
      </rPr>
      <t>(1)</t>
    </r>
  </si>
  <si>
    <t>Finlândia</t>
  </si>
  <si>
    <t>França</t>
  </si>
  <si>
    <r>
      <t>Grécia</t>
    </r>
    <r>
      <rPr>
        <vertAlign val="superscript"/>
        <sz val="8"/>
        <color indexed="63"/>
        <rFont val="Arial"/>
        <family val="2"/>
      </rPr>
      <t xml:space="preserve"> (2)</t>
    </r>
  </si>
  <si>
    <t>Holanda</t>
  </si>
  <si>
    <t>Irlanda</t>
  </si>
  <si>
    <t>Itália</t>
  </si>
  <si>
    <t>Luxemburgo</t>
  </si>
  <si>
    <t>Malta</t>
  </si>
  <si>
    <t>Zona Euro</t>
  </si>
  <si>
    <t>Bulgária</t>
  </si>
  <si>
    <t xml:space="preserve">Dinamarca </t>
  </si>
  <si>
    <t>Hungria</t>
  </si>
  <si>
    <r>
      <t>Letónia</t>
    </r>
    <r>
      <rPr>
        <vertAlign val="superscript"/>
        <sz val="8"/>
        <color indexed="63"/>
        <rFont val="Arial"/>
        <family val="2"/>
      </rPr>
      <t xml:space="preserve"> (3)</t>
    </r>
  </si>
  <si>
    <r>
      <t xml:space="preserve">Lituânia </t>
    </r>
    <r>
      <rPr>
        <vertAlign val="superscript"/>
        <sz val="8"/>
        <color indexed="63"/>
        <rFont val="Arial"/>
        <family val="2"/>
      </rPr>
      <t>(1)</t>
    </r>
  </si>
  <si>
    <t>Polónia</t>
  </si>
  <si>
    <r>
      <t xml:space="preserve">Reino Unido </t>
    </r>
    <r>
      <rPr>
        <vertAlign val="superscript"/>
        <sz val="8"/>
        <color indexed="63"/>
        <rFont val="Arial"/>
        <family val="2"/>
      </rPr>
      <t>(2)</t>
    </r>
  </si>
  <si>
    <t>República Checa</t>
  </si>
  <si>
    <r>
      <t>Roménia</t>
    </r>
    <r>
      <rPr>
        <vertAlign val="superscript"/>
        <sz val="8"/>
        <color indexed="63"/>
        <rFont val="Arial"/>
        <family val="2"/>
      </rPr>
      <t xml:space="preserve"> (3)</t>
    </r>
  </si>
  <si>
    <t>Suécia</t>
  </si>
  <si>
    <t>UE27</t>
  </si>
  <si>
    <t>Estados Unidos</t>
  </si>
  <si>
    <r>
      <t xml:space="preserve">Japão </t>
    </r>
    <r>
      <rPr>
        <vertAlign val="superscript"/>
        <sz val="8"/>
        <color indexed="63"/>
        <rFont val="Arial"/>
        <family val="2"/>
      </rPr>
      <t>(1)</t>
    </r>
  </si>
  <si>
    <t>fonte:  Eurostat, Newsrealease 31/2012 - 01 Março 2012.</t>
  </si>
  <si>
    <t>(1)  dezembro de 2011 (total, homens, mulheres e total &lt; 25 anos).     (2) novembro de 2011 (total, homens, mulheres).
(3) setembro de 2011. (total, homens, mulheres e total &lt;25 anos)                                     : valor não disponível.</t>
  </si>
  <si>
    <t>número de trabalhadores por conta de outrem - tipo de contrato</t>
  </si>
  <si>
    <t>contrato a termo</t>
  </si>
  <si>
    <r>
      <t>contrato de trabalho a termo para cedência temporária</t>
    </r>
    <r>
      <rPr>
        <vertAlign val="superscript"/>
        <sz val="7"/>
        <color indexed="63"/>
        <rFont val="Arial"/>
        <family val="2"/>
      </rPr>
      <t xml:space="preserve"> (2)</t>
    </r>
  </si>
  <si>
    <t xml:space="preserve">contrato de trabalho por tempo indeterminado para cedência temporária </t>
  </si>
  <si>
    <t>contrato sem termo (permanente)</t>
  </si>
  <si>
    <t>ignorado</t>
  </si>
  <si>
    <t>não enquadrável</t>
  </si>
  <si>
    <r>
      <t xml:space="preserve">fonte:  GEP/MSSS, Quadros de Pessoal.            </t>
    </r>
    <r>
      <rPr>
        <sz val="8"/>
        <color rgb="FFCC0000"/>
        <rFont val="Arial"/>
        <family val="2"/>
      </rPr>
      <t>Mais informação em:  http://www.gep.msss.gov.pt/estatistica/gerais/index.php#qp</t>
    </r>
  </si>
  <si>
    <r>
      <t>(2) contrato de trabalho temporário a partir de 2009</t>
    </r>
    <r>
      <rPr>
        <b/>
        <sz val="7"/>
        <color indexed="63"/>
        <rFont val="Arial"/>
        <family val="2"/>
      </rPr>
      <t>.</t>
    </r>
  </si>
  <si>
    <t>ganho médio mensal - atividade económica</t>
  </si>
  <si>
    <t>Outubro</t>
  </si>
  <si>
    <t>Abril</t>
  </si>
  <si>
    <r>
      <t>C.</t>
    </r>
    <r>
      <rPr>
        <sz val="8"/>
        <color indexed="63"/>
        <rFont val="Arial"/>
        <family val="2"/>
      </rPr>
      <t xml:space="preserve"> Indústrias extrativas</t>
    </r>
  </si>
  <si>
    <r>
      <t xml:space="preserve">D. </t>
    </r>
    <r>
      <rPr>
        <sz val="8"/>
        <color indexed="63"/>
        <rFont val="Arial"/>
        <family val="2"/>
      </rPr>
      <t>Indústrias transformadoras</t>
    </r>
  </si>
  <si>
    <r>
      <t xml:space="preserve">E. </t>
    </r>
    <r>
      <rPr>
        <sz val="8"/>
        <color indexed="63"/>
        <rFont val="Arial"/>
        <family val="2"/>
      </rPr>
      <t>Prod. e distr. eletricidade, gás e água</t>
    </r>
  </si>
  <si>
    <r>
      <t>F.</t>
    </r>
    <r>
      <rPr>
        <sz val="8"/>
        <color indexed="63"/>
        <rFont val="Arial"/>
        <family val="2"/>
      </rPr>
      <t xml:space="preserve"> Construção</t>
    </r>
  </si>
  <si>
    <r>
      <t xml:space="preserve">G. </t>
    </r>
    <r>
      <rPr>
        <sz val="8"/>
        <color indexed="63"/>
        <rFont val="Arial"/>
        <family val="2"/>
      </rPr>
      <t>Comércio grosso e retalho, rep. veíc. aut.</t>
    </r>
  </si>
  <si>
    <r>
      <t xml:space="preserve">H. </t>
    </r>
    <r>
      <rPr>
        <sz val="8"/>
        <color indexed="63"/>
        <rFont val="Arial"/>
        <family val="2"/>
      </rPr>
      <t>Alojamento e restauração</t>
    </r>
  </si>
  <si>
    <r>
      <t xml:space="preserve">I. </t>
    </r>
    <r>
      <rPr>
        <sz val="8"/>
        <color indexed="63"/>
        <rFont val="Arial"/>
        <family val="2"/>
      </rPr>
      <t>Transportes, armaz. e comunicações</t>
    </r>
  </si>
  <si>
    <r>
      <t>J.</t>
    </r>
    <r>
      <rPr>
        <sz val="8"/>
        <color indexed="63"/>
        <rFont val="Arial"/>
        <family val="2"/>
      </rPr>
      <t xml:space="preserve"> Atividades financeiras</t>
    </r>
  </si>
  <si>
    <r>
      <t xml:space="preserve">K. </t>
    </r>
    <r>
      <rPr>
        <sz val="8"/>
        <color indexed="63"/>
        <rFont val="Arial"/>
        <family val="2"/>
      </rPr>
      <t>At. imob.,alug. serviços prest. empresas</t>
    </r>
  </si>
  <si>
    <r>
      <t xml:space="preserve">M. </t>
    </r>
    <r>
      <rPr>
        <sz val="8"/>
        <color indexed="63"/>
        <rFont val="Arial"/>
        <family val="2"/>
      </rPr>
      <t>Educação</t>
    </r>
  </si>
  <si>
    <r>
      <t xml:space="preserve">N. </t>
    </r>
    <r>
      <rPr>
        <sz val="8"/>
        <color indexed="63"/>
        <rFont val="Arial"/>
        <family val="2"/>
      </rPr>
      <t>Saúde e ação social</t>
    </r>
  </si>
  <si>
    <r>
      <t xml:space="preserve">O. </t>
    </r>
    <r>
      <rPr>
        <sz val="8"/>
        <color indexed="63"/>
        <rFont val="Arial"/>
        <family val="2"/>
      </rPr>
      <t>Out. at. ser. colet., sociais e pessoais</t>
    </r>
  </si>
  <si>
    <r>
      <t>trabalhadores abrangidos pela retribuição mínima mensal garantida</t>
    </r>
    <r>
      <rPr>
        <b/>
        <sz val="8"/>
        <color indexed="9"/>
        <rFont val="Arial"/>
        <family val="2"/>
      </rPr>
      <t xml:space="preserve"> </t>
    </r>
    <r>
      <rPr>
        <b/>
        <vertAlign val="superscript"/>
        <sz val="8"/>
        <color indexed="9"/>
        <rFont val="Arial"/>
        <family val="2"/>
      </rPr>
      <t>(1)</t>
    </r>
    <r>
      <rPr>
        <b/>
        <sz val="8"/>
        <color indexed="9"/>
        <rFont val="Arial"/>
        <family val="2"/>
      </rPr>
      <t xml:space="preserve"> </t>
    </r>
    <r>
      <rPr>
        <b/>
        <sz val="10"/>
        <color indexed="9"/>
        <rFont val="Arial"/>
        <family val="2"/>
      </rPr>
      <t xml:space="preserve">- atividade económica </t>
    </r>
  </si>
  <si>
    <r>
      <t xml:space="preserve">fonte: GEP/MSSS, Acidentes de Trabalho.                           </t>
    </r>
    <r>
      <rPr>
        <sz val="8"/>
        <color rgb="FFCC0000"/>
        <rFont val="Arial"/>
        <family val="2"/>
      </rPr>
      <t>Mais informação em: http://www.gep.msss.gov.pt/estatistica/acidentes</t>
    </r>
  </si>
  <si>
    <t>Ignorado</t>
  </si>
  <si>
    <t>Outro contacto - modalidade da lesão não referida nesta classificação</t>
  </si>
  <si>
    <t>Mordedura, pontapé, etc. (animal ou humano)</t>
  </si>
  <si>
    <t>Constrangimento físico do corpo, constrangimento psíquico</t>
  </si>
  <si>
    <t>Entalão, esmagamento, etc.</t>
  </si>
  <si>
    <t>Contacto com agente material cortante, afiado, áspero</t>
  </si>
  <si>
    <t>Pancada por objeto em movimento, colisão com</t>
  </si>
  <si>
    <t xml:space="preserve">Esmagamento em movim. vertical/horizontal sobre/contra um obj. imóvel </t>
  </si>
  <si>
    <t>Afogamento, soterramento, envolvimento</t>
  </si>
  <si>
    <t>Contacto com corrente elétrica, temperatura substância perigosa</t>
  </si>
  <si>
    <t>… contacto - modalidade da lesão</t>
  </si>
  <si>
    <t>Nenhum agente material ou nenhuma informação</t>
  </si>
  <si>
    <t>Outros agentes materiais não referenciados nesta classificação</t>
  </si>
  <si>
    <t>Fenómenos físicos e elementos naturais</t>
  </si>
  <si>
    <t>Resíduos diversos</t>
  </si>
  <si>
    <t>Organismos vivos e seres humanos</t>
  </si>
  <si>
    <t>Equip. de escritório e pessoais, mat. desporto, armas, equip. doméstico</t>
  </si>
  <si>
    <t>Dispositivos e equipamentos de segurança</t>
  </si>
  <si>
    <t>Substâncias químicas,  explosivas, radioativas, biológicas</t>
  </si>
  <si>
    <t>Materiais, objetos, produtos, compon. de máquina, estilhados, poeiras</t>
  </si>
  <si>
    <t>Outros veículos de transporte</t>
  </si>
  <si>
    <t>Veículos terrestres</t>
  </si>
  <si>
    <t>Dispositivos de transporte e de armazenamento</t>
  </si>
  <si>
    <t>Máquinas e equipamentos - fixos</t>
  </si>
  <si>
    <t>Máquinas e equipamentos - portáteis ou móveis</t>
  </si>
  <si>
    <t>Ferramentas manuais -  sem especificações quanto à motorização</t>
  </si>
  <si>
    <t>Ferramentas sustidas ou conduzidas manualmente - mecânicas</t>
  </si>
  <si>
    <t>Ferramentas manuais - não motorizadas</t>
  </si>
  <si>
    <t>Motores, dispositivos de transmissão e de armazen. de energia</t>
  </si>
  <si>
    <t>Dispositivos de distribuição de matéria, de alimentação, canalizações</t>
  </si>
  <si>
    <t>Edifícios, construções, superfícies, abaixo do  solo</t>
  </si>
  <si>
    <t>Edifícios, construções, superfícies, acima do solo</t>
  </si>
  <si>
    <t>Edifícios, construções, superfícies, ao nível do solo</t>
  </si>
  <si>
    <t>… agente material associado ao contacto</t>
  </si>
  <si>
    <t>… agente material associado ao desvio</t>
  </si>
  <si>
    <t>v.a</t>
  </si>
  <si>
    <t>mortais</t>
  </si>
  <si>
    <t>não mortais</t>
  </si>
  <si>
    <t>(número e %)</t>
  </si>
  <si>
    <t>acidentes de trabalho - total, não mortais e mortais por …</t>
  </si>
  <si>
    <t xml:space="preserve"> Março de 2012</t>
  </si>
  <si>
    <r>
      <t>retribuição mínima mensal garantida</t>
    </r>
    <r>
      <rPr>
        <sz val="8"/>
        <color indexed="20"/>
        <rFont val="Arial"/>
        <family val="2"/>
      </rPr>
      <t xml:space="preserve"> </t>
    </r>
    <r>
      <rPr>
        <vertAlign val="superscript"/>
        <sz val="8"/>
        <color indexed="20"/>
        <rFont val="Arial"/>
        <family val="2"/>
      </rPr>
      <t>(1)</t>
    </r>
  </si>
  <si>
    <r>
      <t>2009</t>
    </r>
    <r>
      <rPr>
        <vertAlign val="superscript"/>
        <sz val="8"/>
        <color indexed="63"/>
        <rFont val="Arial"/>
        <family val="2"/>
      </rPr>
      <t xml:space="preserve"> (2)</t>
    </r>
  </si>
  <si>
    <t>abril
2011</t>
  </si>
  <si>
    <t>(2) em Abril de 2009 teve início uma nova série, com a selecção de uma nova amostra, de acordo com a CAE Rev. 3. Para esse período de referência, o inquérito foi realizado às duas amostras. Deste modo foi possível compatibilizar as séries, garantindo uma leitura contínua dos dados.</t>
  </si>
  <si>
    <t xml:space="preserve"> Desemprego registado, ofertas e colocações - ao longo do período </t>
  </si>
  <si>
    <t>desemprego registado - ao longo do período</t>
  </si>
  <si>
    <r>
      <t>5.1</t>
    </r>
    <r>
      <rPr>
        <sz val="8"/>
        <color indexed="63"/>
        <rFont val="Arial"/>
        <family val="2"/>
      </rPr>
      <t xml:space="preserve"> Pes. serv. proteção e segurança</t>
    </r>
  </si>
  <si>
    <r>
      <t>7.1</t>
    </r>
    <r>
      <rPr>
        <sz val="8"/>
        <color indexed="63"/>
        <rFont val="Arial"/>
        <family val="2"/>
      </rPr>
      <t xml:space="preserve"> Operár.e tr.simil.ind.extrat. e c.civil</t>
    </r>
  </si>
  <si>
    <r>
      <t xml:space="preserve">9.1 </t>
    </r>
    <r>
      <rPr>
        <sz val="8"/>
        <color indexed="63"/>
        <rFont val="Arial"/>
        <family val="2"/>
      </rPr>
      <t>Trab. não qualif. serv. e comércio</t>
    </r>
  </si>
  <si>
    <r>
      <t xml:space="preserve">4.1 </t>
    </r>
    <r>
      <rPr>
        <sz val="8"/>
        <color indexed="63"/>
        <rFont val="Arial"/>
        <family val="2"/>
      </rPr>
      <t>Empregados de escritório</t>
    </r>
  </si>
  <si>
    <r>
      <t xml:space="preserve">9.3 </t>
    </r>
    <r>
      <rPr>
        <sz val="8"/>
        <color indexed="63"/>
        <rFont val="Arial"/>
        <family val="2"/>
      </rPr>
      <t>Trab.não qual.minas,c.civil, ind.trans.</t>
    </r>
  </si>
  <si>
    <r>
      <t xml:space="preserve">5.2 </t>
    </r>
    <r>
      <rPr>
        <sz val="8"/>
        <color indexed="63"/>
        <rFont val="Arial"/>
        <family val="2"/>
      </rPr>
      <t>Manequins, vend. e demonstradores</t>
    </r>
  </si>
  <si>
    <r>
      <t xml:space="preserve">7.4 </t>
    </r>
    <r>
      <rPr>
        <sz val="8"/>
        <color indexed="63"/>
        <rFont val="Arial"/>
        <family val="2"/>
      </rPr>
      <t>Out.op.,artífices e trab.similares</t>
    </r>
  </si>
  <si>
    <r>
      <t xml:space="preserve">6.1 </t>
    </r>
    <r>
      <rPr>
        <sz val="8"/>
        <color indexed="63"/>
        <rFont val="Arial"/>
        <family val="2"/>
      </rPr>
      <t>Trab. qualific.da agric.e pesca</t>
    </r>
  </si>
  <si>
    <r>
      <t xml:space="preserve">2.3 </t>
    </r>
    <r>
      <rPr>
        <sz val="8"/>
        <color indexed="63"/>
        <rFont val="Arial"/>
        <family val="2"/>
      </rPr>
      <t>Docentes ens.secund., super. e simil.</t>
    </r>
  </si>
  <si>
    <t>1.º emprego</t>
  </si>
  <si>
    <r>
      <t xml:space="preserve">novo emprego </t>
    </r>
    <r>
      <rPr>
        <vertAlign val="superscript"/>
        <sz val="8"/>
        <color indexed="17"/>
        <rFont val="Arial"/>
        <family val="2"/>
      </rPr>
      <t>(2)</t>
    </r>
  </si>
  <si>
    <t>Agric., prod. animal, caça, flor. e pesca</t>
  </si>
  <si>
    <t>Indúst., energia, água e construção</t>
  </si>
  <si>
    <t>Sem classificação</t>
  </si>
  <si>
    <t>ofertas de emprego - ao longo do período</t>
  </si>
  <si>
    <r>
      <t xml:space="preserve">7.4 </t>
    </r>
    <r>
      <rPr>
        <sz val="8"/>
        <color indexed="63"/>
        <rFont val="Arial"/>
        <family val="2"/>
      </rPr>
      <t>Outros operários, art. e trab.simil.</t>
    </r>
  </si>
  <si>
    <r>
      <t xml:space="preserve">6.1 </t>
    </r>
    <r>
      <rPr>
        <sz val="8"/>
        <color indexed="63"/>
        <rFont val="Arial"/>
        <family val="2"/>
      </rPr>
      <t>Trab. qualificados da agric. e pesca</t>
    </r>
  </si>
  <si>
    <r>
      <t>7.1</t>
    </r>
    <r>
      <rPr>
        <sz val="8"/>
        <color indexed="63"/>
        <rFont val="Arial"/>
        <family val="2"/>
      </rPr>
      <t xml:space="preserve"> Operários trab.sim.ind.ext.c.civ.</t>
    </r>
  </si>
  <si>
    <t xml:space="preserve">ofertas por 100 desempregados </t>
  </si>
  <si>
    <t>colocações - ao longo do período</t>
  </si>
  <si>
    <t>colocações/ofertas (%)</t>
  </si>
  <si>
    <r>
      <t xml:space="preserve">nota: </t>
    </r>
    <r>
      <rPr>
        <sz val="7"/>
        <color indexed="63"/>
        <rFont val="Arial"/>
        <family val="2"/>
      </rPr>
      <t xml:space="preserve">a informação por região NUT II foi classificada tendo em conta a Nomenclatura das Unidades Territoriais para Fins Estatísticos de 2002 (NUT 2002); a informação por catividade económica, é codificada com a Classificação Portuguesa das Atividades Económicas, Revisão 3 (CAE-Rev.3). </t>
    </r>
  </si>
  <si>
    <t xml:space="preserve">fonte:  IEFP/MEE, Informação Mensal e Estatísticas Mensais. </t>
  </si>
  <si>
    <t>Mais informação em:  http://www.iefp.pt</t>
  </si>
  <si>
    <t xml:space="preserve"> Desemprego registado - no fim do período </t>
  </si>
  <si>
    <t>pedidos de emprego - no fim do período</t>
  </si>
  <si>
    <t>Desemprego registado</t>
  </si>
  <si>
    <t>Empregados</t>
  </si>
  <si>
    <t>Ocupados</t>
  </si>
  <si>
    <t>Indisponíveis temporariamente</t>
  </si>
  <si>
    <t>Menos de 25 anos</t>
  </si>
  <si>
    <t>25 e + anos</t>
  </si>
  <si>
    <r>
      <t>Novo emprego</t>
    </r>
    <r>
      <rPr>
        <vertAlign val="superscript"/>
        <sz val="8"/>
        <color indexed="63"/>
        <rFont val="Arial"/>
        <family val="2"/>
      </rPr>
      <t xml:space="preserve"> (1)</t>
    </r>
    <r>
      <rPr>
        <sz val="8"/>
        <color indexed="63"/>
        <rFont val="Arial"/>
        <family val="2"/>
      </rPr>
      <t xml:space="preserve"> </t>
    </r>
  </si>
  <si>
    <t>Menos de 1 ano</t>
  </si>
  <si>
    <t>1 ano e mais</t>
  </si>
  <si>
    <t>Nenhum nível de instrução</t>
  </si>
  <si>
    <t>Ens. Básico - 1.º ciclo</t>
  </si>
  <si>
    <t>Ens. Básico - 2.º ciclo</t>
  </si>
  <si>
    <t>Ens. Básico - 3.º ciclo</t>
  </si>
  <si>
    <t>Secundário</t>
  </si>
  <si>
    <t>Superior</t>
  </si>
  <si>
    <r>
      <t>5.1</t>
    </r>
    <r>
      <rPr>
        <sz val="8"/>
        <color indexed="63"/>
        <rFont val="Arial"/>
        <family val="2"/>
      </rPr>
      <t xml:space="preserve"> </t>
    </r>
    <r>
      <rPr>
        <sz val="7"/>
        <color indexed="63"/>
        <rFont val="Arial"/>
        <family val="2"/>
      </rPr>
      <t>Pes. serv. proteção e segurança</t>
    </r>
  </si>
  <si>
    <r>
      <t xml:space="preserve">9.1 </t>
    </r>
    <r>
      <rPr>
        <sz val="7"/>
        <color indexed="63"/>
        <rFont val="Arial"/>
        <family val="2"/>
      </rPr>
      <t>Trab. não qualif. serv. e comércio</t>
    </r>
  </si>
  <si>
    <r>
      <t>4.1</t>
    </r>
    <r>
      <rPr>
        <sz val="8"/>
        <color indexed="63"/>
        <rFont val="Arial"/>
        <family val="2"/>
      </rPr>
      <t xml:space="preserve"> </t>
    </r>
    <r>
      <rPr>
        <sz val="7"/>
        <color indexed="63"/>
        <rFont val="Arial"/>
        <family val="2"/>
      </rPr>
      <t>Empregados de escritório</t>
    </r>
  </si>
  <si>
    <r>
      <t>7.1</t>
    </r>
    <r>
      <rPr>
        <sz val="8"/>
        <color indexed="63"/>
        <rFont val="Arial"/>
        <family val="2"/>
      </rPr>
      <t xml:space="preserve"> </t>
    </r>
    <r>
      <rPr>
        <sz val="7"/>
        <color indexed="63"/>
        <rFont val="Arial"/>
        <family val="2"/>
      </rPr>
      <t>Operários trab. sim.ind.ext. e c. civil</t>
    </r>
  </si>
  <si>
    <r>
      <t xml:space="preserve">9.3 </t>
    </r>
    <r>
      <rPr>
        <sz val="7"/>
        <color indexed="63"/>
        <rFont val="Arial"/>
        <family val="2"/>
      </rPr>
      <t>Trab. n/qual. minas,c.civil,ind. trans.</t>
    </r>
  </si>
  <si>
    <r>
      <t xml:space="preserve">5.2 </t>
    </r>
    <r>
      <rPr>
        <sz val="7"/>
        <color indexed="63"/>
        <rFont val="Arial"/>
        <family val="2"/>
      </rPr>
      <t>Maneq., vend. e demonstradores</t>
    </r>
  </si>
  <si>
    <r>
      <t>7.4</t>
    </r>
    <r>
      <rPr>
        <sz val="8"/>
        <color indexed="63"/>
        <rFont val="Arial"/>
        <family val="2"/>
      </rPr>
      <t xml:space="preserve"> </t>
    </r>
    <r>
      <rPr>
        <sz val="7"/>
        <color indexed="63"/>
        <rFont val="Arial"/>
        <family val="2"/>
      </rPr>
      <t>Outros operár., artíf. e trab. simil.</t>
    </r>
  </si>
  <si>
    <r>
      <t>8.2</t>
    </r>
    <r>
      <rPr>
        <sz val="8"/>
        <color indexed="63"/>
        <rFont val="Arial"/>
        <family val="2"/>
      </rPr>
      <t xml:space="preserve"> </t>
    </r>
    <r>
      <rPr>
        <sz val="7"/>
        <color indexed="63"/>
        <rFont val="Arial"/>
        <family val="2"/>
      </rPr>
      <t>Operadores máq. e trab. montagem</t>
    </r>
  </si>
  <si>
    <t xml:space="preserve"> Despedimentos coletivos</t>
  </si>
  <si>
    <t>informação trimestral</t>
  </si>
  <si>
    <t>processos iniciados</t>
  </si>
  <si>
    <t>Empresas</t>
  </si>
  <si>
    <t>Total de trabalhadores</t>
  </si>
  <si>
    <t>Trabalhadores a despedir</t>
  </si>
  <si>
    <t>norte</t>
  </si>
  <si>
    <t>centro</t>
  </si>
  <si>
    <t>lisboa e vale do tejo</t>
  </si>
  <si>
    <t>alentejo</t>
  </si>
  <si>
    <t>algarve</t>
  </si>
  <si>
    <r>
      <t>Trabalhadores a despedir (intenção)</t>
    </r>
    <r>
      <rPr>
        <b/>
        <vertAlign val="superscript"/>
        <sz val="8"/>
        <color indexed="63"/>
        <rFont val="Arial"/>
        <family val="2"/>
      </rPr>
      <t>(2)</t>
    </r>
  </si>
  <si>
    <r>
      <t>Trabalhadores a despedir (resultado)</t>
    </r>
    <r>
      <rPr>
        <b/>
        <vertAlign val="superscript"/>
        <sz val="8"/>
        <color indexed="63"/>
        <rFont val="Arial"/>
        <family val="2"/>
      </rPr>
      <t>(2)</t>
    </r>
  </si>
  <si>
    <t>Despedidos</t>
  </si>
  <si>
    <t>Revogação por acordo</t>
  </si>
  <si>
    <t>Outras medidas</t>
  </si>
  <si>
    <t>redução ou suspensão da prestação do trabalho em situações de crise empresarial (lay-off)</t>
  </si>
  <si>
    <t>1.º trimestre (3)</t>
  </si>
  <si>
    <t>redução dos períodos normais de trabalho</t>
  </si>
  <si>
    <t>Trabalhadores com redução</t>
  </si>
  <si>
    <t>suspensão dos contratos de trabalho</t>
  </si>
  <si>
    <t>Trabalhadores com suspensão</t>
  </si>
  <si>
    <r>
      <t xml:space="preserve">redução e suspensão </t>
    </r>
    <r>
      <rPr>
        <b/>
        <vertAlign val="superscript"/>
        <sz val="8"/>
        <color indexed="17"/>
        <rFont val="Arial"/>
        <family val="2"/>
      </rPr>
      <t>(4)</t>
    </r>
  </si>
  <si>
    <t>Trabalhadores c/ redução + suspensão</t>
  </si>
  <si>
    <t>4º trimestre 2007</t>
  </si>
  <si>
    <t>Lisboa e V.Tejo</t>
  </si>
  <si>
    <r>
      <t xml:space="preserve">redução e suspensão </t>
    </r>
    <r>
      <rPr>
        <b/>
        <vertAlign val="superscript"/>
        <sz val="8"/>
        <color indexed="17"/>
        <rFont val="Arial"/>
        <family val="2"/>
      </rPr>
      <t>(2)</t>
    </r>
    <r>
      <rPr>
        <b/>
        <sz val="8"/>
        <color indexed="17"/>
        <rFont val="Arial"/>
        <family val="2"/>
      </rPr>
      <t xml:space="preserve"> </t>
    </r>
  </si>
  <si>
    <t>Redução</t>
  </si>
  <si>
    <t>Suspensão</t>
  </si>
  <si>
    <r>
      <t xml:space="preserve">Redução e suspensão </t>
    </r>
    <r>
      <rPr>
        <vertAlign val="superscript"/>
        <sz val="8"/>
        <color indexed="63"/>
        <rFont val="Arial"/>
        <family val="2"/>
      </rPr>
      <t>(4)</t>
    </r>
  </si>
  <si>
    <t>(3) Janeiro.        (4) no caso de empresas que apliquem as duas medidas, redução e suspensão, as empresas e os respectivos trabalhadores estão incluídos em ambas, mas são contados apenas uma vez no total.</t>
  </si>
  <si>
    <r>
      <t>nota:</t>
    </r>
    <r>
      <rPr>
        <sz val="7"/>
        <color indexed="63"/>
        <rFont val="Arial"/>
        <family val="2"/>
      </rPr>
      <t xml:space="preserve"> a informação por região NUT II foi classificada tendo em conta a Nomenclatura das Unidades Territoriais para Fins Estatísticos (NUT) de 1989.</t>
    </r>
  </si>
  <si>
    <t>fonte: DGERT/MEE.</t>
  </si>
  <si>
    <t>(1) janeiro e fevereiro        (2) O número de "trabalhadores a despedir" constitui uma intenção; o número de "despedidos", com "revogação por acordo" e  com "outras medidas" constitui o resultado do processo de despedimento coletivo.</t>
  </si>
  <si>
    <t xml:space="preserve">  Jardinagem  </t>
  </si>
  <si>
    <t xml:space="preserve">  Transportes ferroviários de passageiros  </t>
  </si>
  <si>
    <t xml:space="preserve">  Transportes de passageiros por mar e vias interiores navegáveis</t>
  </si>
  <si>
    <t xml:space="preserve">  Transportes combinados de passageiros  </t>
  </si>
  <si>
    <t xml:space="preserve">  Frutas  </t>
  </si>
  <si>
    <t xml:space="preserve">  Equipamento fotográfico e cinematográfico e instrumentos de óptica</t>
  </si>
  <si>
    <t xml:space="preserve">  Produtos farmacêuticos  </t>
  </si>
  <si>
    <t xml:space="preserve"> Formação profissional </t>
  </si>
  <si>
    <t>população em educação ou formação - indicadores globais</t>
  </si>
  <si>
    <t>15-24 anos</t>
  </si>
  <si>
    <t xml:space="preserve">45 e + anos </t>
  </si>
  <si>
    <r>
      <t xml:space="preserve">fonte: </t>
    </r>
    <r>
      <rPr>
        <sz val="7"/>
        <color indexed="63"/>
        <rFont val="Arial"/>
        <family val="2"/>
      </rPr>
      <t>INE, Inquérito ao Emprego.</t>
    </r>
  </si>
  <si>
    <t>indicadores de execução total</t>
  </si>
  <si>
    <t>novembro 2010</t>
  </si>
  <si>
    <t>outubro 2011</t>
  </si>
  <si>
    <t>novembro 2011</t>
  </si>
  <si>
    <t>metas</t>
  </si>
  <si>
    <t>execução</t>
  </si>
  <si>
    <r>
      <t>grau de execução</t>
    </r>
    <r>
      <rPr>
        <vertAlign val="superscript"/>
        <sz val="8"/>
        <color indexed="63"/>
        <rFont val="Arial"/>
        <family val="2"/>
      </rPr>
      <t>(1)</t>
    </r>
  </si>
  <si>
    <t>área de atividade</t>
  </si>
  <si>
    <t>emprego</t>
  </si>
  <si>
    <t>programas de emprego</t>
  </si>
  <si>
    <t>programas de formação e emprego</t>
  </si>
  <si>
    <t>criação de emprego e empresas</t>
  </si>
  <si>
    <t>mercado social de emprego</t>
  </si>
  <si>
    <t>outras</t>
  </si>
  <si>
    <t>colocações(*)</t>
  </si>
  <si>
    <t>formação profissional</t>
  </si>
  <si>
    <t>reabilitação profissional</t>
  </si>
  <si>
    <t>tipo de centro</t>
  </si>
  <si>
    <t>centros de emprego</t>
  </si>
  <si>
    <t>centros de formação profissional</t>
  </si>
  <si>
    <t>gestão direta</t>
  </si>
  <si>
    <t>gestão participada</t>
  </si>
  <si>
    <t>outros</t>
  </si>
  <si>
    <t>(*) este número inclui as colocações de desempregados e empregados</t>
  </si>
  <si>
    <r>
      <t xml:space="preserve">caracterização dos abrangidos </t>
    </r>
    <r>
      <rPr>
        <b/>
        <vertAlign val="superscript"/>
        <sz val="8"/>
        <color indexed="63"/>
        <rFont val="Arial"/>
        <family val="2"/>
      </rPr>
      <t>(2)</t>
    </r>
  </si>
  <si>
    <t xml:space="preserve">  não registados em aplicações informáticas</t>
  </si>
  <si>
    <t xml:space="preserve">  registados em aplicações informáticas</t>
  </si>
  <si>
    <t>transitados</t>
  </si>
  <si>
    <t>iniciaram</t>
  </si>
  <si>
    <t>terminaram</t>
  </si>
  <si>
    <t>permanecem</t>
  </si>
  <si>
    <t>empregado</t>
  </si>
  <si>
    <t>desempregado</t>
  </si>
  <si>
    <t>novo emprego</t>
  </si>
  <si>
    <t>&lt; 20 anos</t>
  </si>
  <si>
    <t>20 - 24 anos</t>
  </si>
  <si>
    <t>25 - 34 anos</t>
  </si>
  <si>
    <t>35 - 44 anos</t>
  </si>
  <si>
    <t>45 - 49 anos</t>
  </si>
  <si>
    <t>50 e + anos</t>
  </si>
  <si>
    <t>Não classificado</t>
  </si>
  <si>
    <t>&lt; 4 anos de escolaridade</t>
  </si>
  <si>
    <t>4 anos de escolaridade</t>
  </si>
  <si>
    <t>6 anos de escolaridade</t>
  </si>
  <si>
    <t>9 anos de escolaridade</t>
  </si>
  <si>
    <t>12 anos de escolaridade</t>
  </si>
  <si>
    <t>+ 12 anos de escolaridade</t>
  </si>
  <si>
    <t>fonte: IEFP/MEE, Síntese de Programas e Medidas de Emprego e Formação Profissional e Relatório Mensal de Execução Física e Financeira.</t>
  </si>
  <si>
    <t xml:space="preserve">(1) execução face à meta anual estabelecida, em percentagem.        (2) não inclui informação relativa às colocações.          </t>
  </si>
  <si>
    <r>
      <t xml:space="preserve">taxa de atividade (%) </t>
    </r>
    <r>
      <rPr>
        <vertAlign val="superscript"/>
        <sz val="8"/>
        <color indexed="17"/>
        <rFont val="Arial"/>
        <family val="2"/>
      </rPr>
      <t>(1)</t>
    </r>
  </si>
  <si>
    <r>
      <t xml:space="preserve">população desempregada - nível de instrução completo e duração do desemprego </t>
    </r>
    <r>
      <rPr>
        <vertAlign val="superscript"/>
        <sz val="8"/>
        <color indexed="9"/>
        <rFont val="Arial"/>
        <family val="2"/>
      </rPr>
      <t>(1)</t>
    </r>
  </si>
  <si>
    <r>
      <t xml:space="preserve">1.º trimestre </t>
    </r>
    <r>
      <rPr>
        <vertAlign val="superscript"/>
        <sz val="8"/>
        <color indexed="63"/>
        <rFont val="Arial"/>
        <family val="2"/>
      </rPr>
      <t>(1)</t>
    </r>
  </si>
  <si>
    <r>
      <t>Trabalhadores a despedir (intenção)</t>
    </r>
    <r>
      <rPr>
        <vertAlign val="superscript"/>
        <sz val="8"/>
        <color indexed="63"/>
        <rFont val="Arial"/>
        <family val="2"/>
      </rPr>
      <t>(2)</t>
    </r>
  </si>
  <si>
    <r>
      <t>Trabalhadores a despedir (resultado)</t>
    </r>
    <r>
      <rPr>
        <vertAlign val="superscript"/>
        <sz val="8"/>
        <color indexed="63"/>
        <rFont val="Arial"/>
        <family val="2"/>
      </rPr>
      <t>(2)</t>
    </r>
  </si>
  <si>
    <r>
      <t>profissões com mais inscritos</t>
    </r>
    <r>
      <rPr>
        <b/>
        <vertAlign val="superscript"/>
        <sz val="8"/>
        <color indexed="17"/>
        <rFont val="Arial"/>
        <family val="2"/>
      </rPr>
      <t xml:space="preserve"> </t>
    </r>
    <r>
      <rPr>
        <vertAlign val="superscript"/>
        <sz val="8"/>
        <color indexed="17"/>
        <rFont val="Arial"/>
        <family val="2"/>
      </rPr>
      <t>(1)</t>
    </r>
  </si>
  <si>
    <r>
      <t>profissões mais solicitadas</t>
    </r>
    <r>
      <rPr>
        <b/>
        <vertAlign val="superscript"/>
        <sz val="8"/>
        <color indexed="17"/>
        <rFont val="Arial"/>
        <family val="2"/>
      </rPr>
      <t xml:space="preserve"> </t>
    </r>
    <r>
      <rPr>
        <vertAlign val="superscript"/>
        <sz val="8"/>
        <color indexed="17"/>
        <rFont val="Arial"/>
        <family val="2"/>
      </rPr>
      <t>(1)</t>
    </r>
  </si>
  <si>
    <t xml:space="preserve">(1) valores do Continente a partir de abril.                (2) por atividade exercida no último emprego.                          </t>
  </si>
  <si>
    <r>
      <t xml:space="preserve">profissões com mais inscritos </t>
    </r>
    <r>
      <rPr>
        <vertAlign val="superscript"/>
        <sz val="8"/>
        <color indexed="17"/>
        <rFont val="Arial"/>
        <family val="2"/>
      </rPr>
      <t>(2)</t>
    </r>
  </si>
  <si>
    <t xml:space="preserve">(1) por atividade exercida no último emprego.     (2) valores do Continente a partir de abril.        </t>
  </si>
  <si>
    <r>
      <t xml:space="preserve">nota: </t>
    </r>
    <r>
      <rPr>
        <sz val="7"/>
        <color indexed="63"/>
        <rFont val="Arial"/>
        <family val="2"/>
      </rPr>
      <t>a informação por região NUT II foi classificada tendo em conta a Nomenclatura das Unidades Territoriais para Fins Estatísticos de 2002 (NUT 2002);     a informação por atividade económica, é codificada com a Classificação Portuguesa das Atividades Económicas, Revisão 3 (CAE-Rev.3).</t>
    </r>
  </si>
  <si>
    <r>
      <t>remuneração base</t>
    </r>
    <r>
      <rPr>
        <vertAlign val="superscript"/>
        <sz val="10"/>
        <color indexed="9"/>
        <rFont val="Arial"/>
        <family val="2"/>
      </rPr>
      <t xml:space="preserve"> (1)</t>
    </r>
    <r>
      <rPr>
        <b/>
        <sz val="10"/>
        <color indexed="9"/>
        <rFont val="Arial"/>
        <family val="2"/>
      </rPr>
      <t xml:space="preserve"> - tipo de contrato (€)</t>
    </r>
  </si>
  <si>
    <r>
      <t>remuneração ganho</t>
    </r>
    <r>
      <rPr>
        <vertAlign val="superscript"/>
        <sz val="10"/>
        <color indexed="9"/>
        <rFont val="Arial"/>
        <family val="2"/>
      </rPr>
      <t xml:space="preserve"> (1)</t>
    </r>
    <r>
      <rPr>
        <b/>
        <sz val="10"/>
        <color indexed="9"/>
        <rFont val="Arial"/>
        <family val="2"/>
      </rPr>
      <t xml:space="preserve"> - tipo de contrato (€)</t>
    </r>
  </si>
  <si>
    <t>Janeiro</t>
  </si>
  <si>
    <t>Julho</t>
  </si>
  <si>
    <t>(1) em Janeiro de 2009 foi selecionada uma nova amostra, de acordo com a Classificação Portuguesa das Atividades Económicas, Revisão 3 (CAE-Rev. 3).</t>
  </si>
  <si>
    <t>copiar para o lado</t>
  </si>
  <si>
    <t>soma</t>
  </si>
  <si>
    <r>
      <t xml:space="preserve">trabalhadores abrangidos </t>
    </r>
    <r>
      <rPr>
        <vertAlign val="superscript"/>
        <sz val="8"/>
        <color indexed="20"/>
        <rFont val="Arial"/>
        <family val="2"/>
      </rPr>
      <t>(2)</t>
    </r>
  </si>
  <si>
    <t>Atualizado a 01/03/2012</t>
  </si>
  <si>
    <t>"CCT - Instituições de solidariedade"</t>
  </si>
  <si>
    <t>Atualizado a 20/01/2012</t>
  </si>
  <si>
    <t xml:space="preserve">                                                                                                                                                                                                       </t>
  </si>
  <si>
    <t>Atualizado a 12/03/2012</t>
  </si>
  <si>
    <r>
      <t xml:space="preserve">inserir os valores para o gráfico na </t>
    </r>
    <r>
      <rPr>
        <b/>
        <sz val="9"/>
        <color rgb="FFFF0000"/>
        <rFont val="Arial"/>
        <family val="2"/>
      </rPr>
      <t>coluna R</t>
    </r>
  </si>
  <si>
    <r>
      <t>convenções consideradas</t>
    </r>
    <r>
      <rPr>
        <sz val="8"/>
        <color indexed="20"/>
        <rFont val="Arial"/>
        <family val="2"/>
      </rPr>
      <t xml:space="preserve"> </t>
    </r>
    <r>
      <rPr>
        <vertAlign val="superscript"/>
        <sz val="8"/>
        <color indexed="20"/>
        <rFont val="Arial"/>
        <family val="2"/>
      </rPr>
      <t>(1)</t>
    </r>
  </si>
  <si>
    <t>valor médio (€)
fev. 2012</t>
  </si>
  <si>
    <r>
      <t xml:space="preserve">nota: </t>
    </r>
    <r>
      <rPr>
        <sz val="7"/>
        <color indexed="63"/>
        <rFont val="Arial"/>
        <family val="2"/>
      </rPr>
      <t>dados sujeitos a atualizações; situação da base de dados a 2 de março de 2012.</t>
    </r>
  </si>
  <si>
    <r>
      <t xml:space="preserve">nota: </t>
    </r>
    <r>
      <rPr>
        <sz val="7"/>
        <color indexed="63"/>
        <rFont val="Arial"/>
        <family val="2"/>
      </rPr>
      <t>situação da base de dados em 29 de fevereiro de 2012.</t>
    </r>
  </si>
  <si>
    <r>
      <t xml:space="preserve">nota: </t>
    </r>
    <r>
      <rPr>
        <sz val="7"/>
        <color indexed="63"/>
        <rFont val="Arial"/>
        <family val="2"/>
      </rPr>
      <t>situação da base de dados em 2 de março 2012.</t>
    </r>
  </si>
  <si>
    <r>
      <t xml:space="preserve">nota: </t>
    </r>
    <r>
      <rPr>
        <sz val="7"/>
        <color indexed="63"/>
        <rFont val="Arial"/>
        <family val="2"/>
      </rPr>
      <t>situação da base de dados em 9 de março de 2012.</t>
    </r>
  </si>
  <si>
    <r>
      <t xml:space="preserve">nota: </t>
    </r>
    <r>
      <rPr>
        <sz val="7"/>
        <color indexed="63"/>
        <rFont val="Arial"/>
        <family val="2"/>
      </rPr>
      <t>situação da base de dados em 2 de março de 2012.</t>
    </r>
  </si>
  <si>
    <t>:</t>
  </si>
  <si>
    <t>sre - saldo de respostas extremas.             mm3m - média móvel de 3 meses.             vh - variação homóloga.</t>
  </si>
  <si>
    <t>Data de disponibilização: 30 de março de 2012</t>
  </si>
  <si>
    <t>Dados recolhidos até: 27 de março de 2012</t>
  </si>
</sst>
</file>

<file path=xl/styles.xml><?xml version="1.0" encoding="utf-8"?>
<styleSheet xmlns="http://schemas.openxmlformats.org/spreadsheetml/2006/main">
  <numFmts count="10">
    <numFmt numFmtId="44" formatCode="_-* #,##0.00\ &quot;€&quot;_-;\-* #,##0.00\ &quot;€&quot;_-;_-* &quot;-&quot;??\ &quot;€&quot;_-;_-@_-"/>
    <numFmt numFmtId="43" formatCode="_-* #,##0.00\ _€_-;\-* #,##0.00\ _€_-;_-* &quot;-&quot;??\ _€_-;_-@_-"/>
    <numFmt numFmtId="164" formatCode="#\ ##0"/>
    <numFmt numFmtId="165" formatCode="0.0"/>
    <numFmt numFmtId="166" formatCode="#.0\ ##0"/>
    <numFmt numFmtId="167" formatCode="#,##0.0"/>
    <numFmt numFmtId="168" formatCode="#.0"/>
    <numFmt numFmtId="169" formatCode="#"/>
    <numFmt numFmtId="170" formatCode="###0.0"/>
    <numFmt numFmtId="171" formatCode="dd/mm/yy;@"/>
  </numFmts>
  <fonts count="124">
    <font>
      <sz val="10"/>
      <name val="Arial"/>
    </font>
    <font>
      <sz val="10"/>
      <name val="Arial"/>
      <family val="2"/>
    </font>
    <font>
      <sz val="8"/>
      <name val="Arial"/>
      <family val="2"/>
    </font>
    <font>
      <sz val="10"/>
      <color indexed="9"/>
      <name val="Arial"/>
      <family val="2"/>
    </font>
    <font>
      <sz val="9"/>
      <name val="Arial"/>
      <family val="2"/>
    </font>
    <font>
      <b/>
      <sz val="9"/>
      <name val="Arial"/>
      <family val="2"/>
    </font>
    <font>
      <sz val="8"/>
      <name val="Arial"/>
      <family val="2"/>
    </font>
    <font>
      <b/>
      <sz val="8"/>
      <name val="Arial"/>
      <family val="2"/>
    </font>
    <font>
      <u/>
      <sz val="10"/>
      <color indexed="12"/>
      <name val="Arial"/>
      <family val="2"/>
    </font>
    <font>
      <sz val="7"/>
      <name val="Arial"/>
      <family val="2"/>
    </font>
    <font>
      <sz val="9"/>
      <color indexed="63"/>
      <name val="Arial"/>
      <family val="2"/>
    </font>
    <font>
      <b/>
      <sz val="8"/>
      <color indexed="63"/>
      <name val="Arial"/>
      <family val="2"/>
    </font>
    <font>
      <sz val="8"/>
      <color indexed="63"/>
      <name val="Arial"/>
      <family val="2"/>
    </font>
    <font>
      <sz val="10"/>
      <color indexed="63"/>
      <name val="Arial"/>
      <family val="2"/>
    </font>
    <font>
      <sz val="7"/>
      <color indexed="9"/>
      <name val="Arial"/>
      <family val="2"/>
    </font>
    <font>
      <b/>
      <sz val="10"/>
      <color indexed="9"/>
      <name val="Arial"/>
      <family val="2"/>
    </font>
    <font>
      <sz val="7"/>
      <color indexed="63"/>
      <name val="Arial"/>
      <family val="2"/>
    </font>
    <font>
      <b/>
      <sz val="8"/>
      <color indexed="63"/>
      <name val="Arial"/>
      <family val="2"/>
    </font>
    <font>
      <b/>
      <sz val="8"/>
      <color indexed="20"/>
      <name val="Arial"/>
      <family val="2"/>
    </font>
    <font>
      <sz val="9"/>
      <color indexed="63"/>
      <name val="Arial"/>
      <family val="2"/>
    </font>
    <font>
      <b/>
      <sz val="26"/>
      <name val="Arial"/>
      <family val="2"/>
    </font>
    <font>
      <sz val="10"/>
      <color indexed="10"/>
      <name val="Arial"/>
      <family val="2"/>
    </font>
    <font>
      <sz val="8"/>
      <color indexed="63"/>
      <name val="Arial"/>
      <family val="2"/>
    </font>
    <font>
      <i/>
      <sz val="8"/>
      <color indexed="63"/>
      <name val="Arial"/>
      <family val="2"/>
    </font>
    <font>
      <b/>
      <sz val="10"/>
      <color indexed="63"/>
      <name val="Arial"/>
      <family val="2"/>
    </font>
    <font>
      <sz val="7"/>
      <color indexed="63"/>
      <name val="Arial"/>
      <family val="2"/>
    </font>
    <font>
      <sz val="10"/>
      <name val="Arial"/>
      <family val="2"/>
    </font>
    <font>
      <sz val="7"/>
      <name val="Arial"/>
      <family val="2"/>
    </font>
    <font>
      <b/>
      <sz val="9"/>
      <color indexed="63"/>
      <name val="Arial"/>
      <family val="2"/>
    </font>
    <font>
      <b/>
      <sz val="7"/>
      <color indexed="63"/>
      <name val="Arial"/>
      <family val="2"/>
    </font>
    <font>
      <b/>
      <sz val="9"/>
      <color indexed="63"/>
      <name val="Arial"/>
      <family val="2"/>
    </font>
    <font>
      <sz val="10"/>
      <color indexed="23"/>
      <name val="Arial"/>
      <family val="2"/>
    </font>
    <font>
      <b/>
      <sz val="9"/>
      <color indexed="23"/>
      <name val="Arial"/>
      <family val="2"/>
    </font>
    <font>
      <sz val="9"/>
      <color indexed="23"/>
      <name val="Arial"/>
      <family val="2"/>
    </font>
    <font>
      <b/>
      <sz val="8"/>
      <color indexed="23"/>
      <name val="Arial"/>
      <family val="2"/>
    </font>
    <font>
      <sz val="10"/>
      <color indexed="10"/>
      <name val="Arial"/>
      <family val="2"/>
    </font>
    <font>
      <b/>
      <sz val="8"/>
      <color indexed="10"/>
      <name val="Arial"/>
      <family val="2"/>
    </font>
    <font>
      <sz val="8"/>
      <color indexed="10"/>
      <name val="Arial"/>
      <family val="2"/>
    </font>
    <font>
      <b/>
      <sz val="10"/>
      <color indexed="13"/>
      <name val="Arial"/>
      <family val="2"/>
    </font>
    <font>
      <sz val="7"/>
      <color indexed="23"/>
      <name val="Arial"/>
      <family val="2"/>
    </font>
    <font>
      <b/>
      <sz val="10"/>
      <color indexed="60"/>
      <name val="Arial"/>
      <family val="2"/>
    </font>
    <font>
      <sz val="8"/>
      <color indexed="13"/>
      <name val="Arial"/>
      <family val="2"/>
    </font>
    <font>
      <sz val="10"/>
      <color indexed="13"/>
      <name val="Arial"/>
      <family val="2"/>
    </font>
    <font>
      <b/>
      <sz val="7.5"/>
      <color indexed="16"/>
      <name val="Arial"/>
      <family val="2"/>
    </font>
    <font>
      <sz val="10"/>
      <name val="Arial"/>
      <family val="2"/>
    </font>
    <font>
      <sz val="10"/>
      <color rgb="FF3D3D3D"/>
      <name val="Verdana"/>
      <family val="2"/>
    </font>
    <font>
      <b/>
      <u/>
      <sz val="7"/>
      <color rgb="FF003368"/>
      <name val="Verdana"/>
      <family val="2"/>
    </font>
    <font>
      <sz val="10"/>
      <name val="Arial"/>
      <family val="2"/>
    </font>
    <font>
      <sz val="8"/>
      <color rgb="FF333333"/>
      <name val="Arial"/>
      <family val="2"/>
    </font>
    <font>
      <sz val="10"/>
      <name val="Arial"/>
      <family val="2"/>
    </font>
    <font>
      <sz val="6"/>
      <color indexed="63"/>
      <name val="Small Fonts"/>
      <family val="2"/>
    </font>
    <font>
      <sz val="8"/>
      <color indexed="20"/>
      <name val="Arial"/>
      <family val="2"/>
    </font>
    <font>
      <b/>
      <sz val="10"/>
      <name val="Arial"/>
      <family val="2"/>
    </font>
    <font>
      <sz val="6"/>
      <color indexed="63"/>
      <name val="Arial"/>
      <family val="2"/>
    </font>
    <font>
      <b/>
      <sz val="7"/>
      <name val="Arial"/>
      <family val="2"/>
    </font>
    <font>
      <b/>
      <sz val="7"/>
      <color indexed="20"/>
      <name val="Arial"/>
      <family val="2"/>
    </font>
    <font>
      <b/>
      <vertAlign val="superscript"/>
      <sz val="8"/>
      <color indexed="9"/>
      <name val="Arial"/>
      <family val="2"/>
    </font>
    <font>
      <vertAlign val="superscript"/>
      <sz val="7"/>
      <color indexed="63"/>
      <name val="Arial"/>
      <family val="2"/>
    </font>
    <font>
      <vertAlign val="superscript"/>
      <sz val="6"/>
      <color indexed="63"/>
      <name val="Arial"/>
      <family val="2"/>
    </font>
    <font>
      <b/>
      <sz val="9"/>
      <color indexed="20"/>
      <name val="Arial"/>
      <family val="2"/>
    </font>
    <font>
      <sz val="7"/>
      <color indexed="20"/>
      <name val="Arial"/>
      <family val="2"/>
    </font>
    <font>
      <sz val="10"/>
      <color indexed="20"/>
      <name val="Arial"/>
      <family val="2"/>
    </font>
    <font>
      <vertAlign val="superscript"/>
      <sz val="8"/>
      <color indexed="20"/>
      <name val="Arial"/>
      <family val="2"/>
    </font>
    <font>
      <sz val="8"/>
      <color indexed="9"/>
      <name val="Arial"/>
      <family val="2"/>
    </font>
    <font>
      <b/>
      <sz val="10"/>
      <color indexed="20"/>
      <name val="Arial"/>
      <family val="2"/>
    </font>
    <font>
      <b/>
      <sz val="8"/>
      <color rgb="FFC00000"/>
      <name val="Arial"/>
      <family val="2"/>
    </font>
    <font>
      <b/>
      <sz val="8"/>
      <color rgb="FF333333"/>
      <name val="Arial"/>
      <family val="2"/>
    </font>
    <font>
      <b/>
      <sz val="7"/>
      <color rgb="FF333333"/>
      <name val="Arial"/>
      <family val="2"/>
    </font>
    <font>
      <sz val="7"/>
      <color rgb="FF333333"/>
      <name val="Arial"/>
      <family val="2"/>
    </font>
    <font>
      <sz val="9"/>
      <color indexed="20"/>
      <name val="Arial"/>
      <family val="2"/>
    </font>
    <font>
      <vertAlign val="superscript"/>
      <sz val="8"/>
      <color indexed="63"/>
      <name val="Arial"/>
      <family val="2"/>
    </font>
    <font>
      <sz val="9"/>
      <color indexed="9"/>
      <name val="Arial"/>
      <family val="2"/>
    </font>
    <font>
      <b/>
      <sz val="8"/>
      <color indexed="9"/>
      <name val="Arial"/>
      <family val="2"/>
    </font>
    <font>
      <sz val="7.5"/>
      <color indexed="63"/>
      <name val="Arial"/>
      <family val="2"/>
    </font>
    <font>
      <sz val="7.5"/>
      <name val="Arial"/>
      <family val="2"/>
    </font>
    <font>
      <sz val="6"/>
      <color indexed="20"/>
      <name val="Arial"/>
      <family val="2"/>
    </font>
    <font>
      <vertAlign val="superscript"/>
      <sz val="9"/>
      <color indexed="9"/>
      <name val="Arial"/>
      <family val="2"/>
    </font>
    <font>
      <b/>
      <vertAlign val="superscript"/>
      <sz val="8"/>
      <color indexed="63"/>
      <name val="Arial"/>
      <family val="2"/>
    </font>
    <font>
      <vertAlign val="superscript"/>
      <sz val="8"/>
      <color indexed="9"/>
      <name val="Arial"/>
      <family val="2"/>
    </font>
    <font>
      <b/>
      <sz val="8"/>
      <color indexed="17"/>
      <name val="Arial"/>
      <family val="2"/>
    </font>
    <font>
      <sz val="10"/>
      <color indexed="17"/>
      <name val="Arial"/>
      <family val="2"/>
    </font>
    <font>
      <b/>
      <sz val="10"/>
      <color indexed="17"/>
      <name val="Arial"/>
      <family val="2"/>
    </font>
    <font>
      <sz val="8"/>
      <color indexed="17"/>
      <name val="Arial"/>
      <family val="2"/>
    </font>
    <font>
      <b/>
      <sz val="7"/>
      <color indexed="17"/>
      <name val="Arial"/>
      <family val="2"/>
    </font>
    <font>
      <vertAlign val="superscript"/>
      <sz val="10"/>
      <color indexed="9"/>
      <name val="Arial"/>
      <family val="2"/>
    </font>
    <font>
      <sz val="6"/>
      <color indexed="17"/>
      <name val="Arial"/>
      <family val="2"/>
    </font>
    <font>
      <sz val="7"/>
      <color indexed="17"/>
      <name val="Arial"/>
      <family val="2"/>
    </font>
    <font>
      <sz val="7"/>
      <color theme="0"/>
      <name val="Arial"/>
      <family val="2"/>
    </font>
    <font>
      <sz val="9"/>
      <color indexed="17"/>
      <name val="Arial"/>
      <family val="2"/>
    </font>
    <font>
      <sz val="9"/>
      <color indexed="10"/>
      <name val="Arial"/>
      <family val="2"/>
    </font>
    <font>
      <b/>
      <sz val="10"/>
      <color indexed="10"/>
      <name val="Arial"/>
      <family val="2"/>
    </font>
    <font>
      <b/>
      <sz val="8"/>
      <color indexed="8"/>
      <name val="Arial"/>
      <family val="2"/>
    </font>
    <font>
      <i/>
      <sz val="8"/>
      <color indexed="17"/>
      <name val="Arial"/>
      <family val="2"/>
    </font>
    <font>
      <sz val="8"/>
      <color indexed="8"/>
      <name val="Arial"/>
      <family val="2"/>
    </font>
    <font>
      <b/>
      <sz val="9"/>
      <color indexed="17"/>
      <name val="Arial"/>
      <family val="2"/>
    </font>
    <font>
      <b/>
      <vertAlign val="superscript"/>
      <sz val="8"/>
      <color indexed="17"/>
      <name val="Arial"/>
      <family val="2"/>
    </font>
    <font>
      <sz val="10"/>
      <color indexed="8"/>
      <name val="Arial"/>
      <family val="2"/>
    </font>
    <font>
      <sz val="9"/>
      <color indexed="8"/>
      <name val="Arial"/>
      <family val="2"/>
    </font>
    <font>
      <b/>
      <sz val="8"/>
      <color indexed="24"/>
      <name val="Arial"/>
      <family val="2"/>
    </font>
    <font>
      <sz val="10"/>
      <color rgb="FF008000"/>
      <name val="Arial"/>
      <family val="2"/>
    </font>
    <font>
      <b/>
      <sz val="8"/>
      <color rgb="FF008000"/>
      <name val="Arial"/>
      <family val="2"/>
    </font>
    <font>
      <b/>
      <sz val="9"/>
      <color rgb="FF008000"/>
      <name val="Arial"/>
      <family val="2"/>
    </font>
    <font>
      <sz val="8"/>
      <color rgb="FF008000"/>
      <name val="Arial"/>
      <family val="2"/>
    </font>
    <font>
      <sz val="9"/>
      <color rgb="FF008000"/>
      <name val="Arial"/>
      <family val="2"/>
    </font>
    <font>
      <b/>
      <sz val="10"/>
      <color rgb="FF008000"/>
      <name val="Arial"/>
      <family val="2"/>
    </font>
    <font>
      <sz val="10"/>
      <color rgb="FFC00000"/>
      <name val="Arial"/>
      <family val="2"/>
    </font>
    <font>
      <sz val="8"/>
      <color rgb="FFCC0000"/>
      <name val="Arial"/>
      <family val="2"/>
    </font>
    <font>
      <b/>
      <sz val="10"/>
      <color indexed="8"/>
      <name val="Arial"/>
      <family val="2"/>
    </font>
    <font>
      <sz val="6"/>
      <name val="Arial"/>
      <family val="2"/>
    </font>
    <font>
      <b/>
      <sz val="7.5"/>
      <color indexed="17"/>
      <name val="Arial"/>
      <family val="2"/>
    </font>
    <font>
      <vertAlign val="superscript"/>
      <sz val="8"/>
      <color indexed="17"/>
      <name val="Arial"/>
      <family val="2"/>
    </font>
    <font>
      <sz val="7"/>
      <color indexed="10"/>
      <name val="Arial"/>
      <family val="2"/>
    </font>
    <font>
      <vertAlign val="superscript"/>
      <sz val="7.5"/>
      <color indexed="63"/>
      <name val="Arial"/>
      <family val="2"/>
    </font>
    <font>
      <b/>
      <sz val="7"/>
      <color rgb="FF00B050"/>
      <name val="Arial"/>
      <family val="2"/>
    </font>
    <font>
      <b/>
      <sz val="14"/>
      <color indexed="17"/>
      <name val="Wingdings"/>
      <charset val="2"/>
    </font>
    <font>
      <b/>
      <sz val="8"/>
      <color indexed="61"/>
      <name val="Arial"/>
      <family val="2"/>
    </font>
    <font>
      <b/>
      <sz val="10"/>
      <color indexed="12"/>
      <name val="Arial"/>
      <family val="2"/>
    </font>
    <font>
      <sz val="8"/>
      <color indexed="61"/>
      <name val="Arial"/>
      <family val="2"/>
    </font>
    <font>
      <b/>
      <sz val="9"/>
      <color indexed="13"/>
      <name val="Arial"/>
      <family val="2"/>
    </font>
    <font>
      <b/>
      <sz val="7"/>
      <color indexed="10"/>
      <name val="Arial"/>
      <family val="2"/>
    </font>
    <font>
      <b/>
      <sz val="9"/>
      <color indexed="10"/>
      <name val="Arial"/>
      <family val="2"/>
    </font>
    <font>
      <b/>
      <sz val="9"/>
      <color indexed="12"/>
      <name val="Arial"/>
      <family val="2"/>
    </font>
    <font>
      <b/>
      <sz val="9"/>
      <color rgb="FFFF0000"/>
      <name val="Arial"/>
      <family val="2"/>
    </font>
    <font>
      <u/>
      <sz val="9"/>
      <color indexed="12"/>
      <name val="Arial"/>
      <family val="2"/>
    </font>
  </fonts>
  <fills count="4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indexed="55"/>
      </patternFill>
    </fill>
    <fill>
      <patternFill patternType="solid">
        <fgColor indexed="9"/>
        <bgColor indexed="55"/>
      </patternFill>
    </fill>
    <fill>
      <patternFill patternType="solid">
        <fgColor indexed="9"/>
        <bgColor indexed="64"/>
      </patternFill>
    </fill>
    <fill>
      <patternFill patternType="solid">
        <fgColor indexed="17"/>
        <bgColor indexed="64"/>
      </patternFill>
    </fill>
    <fill>
      <patternFill patternType="solid">
        <fgColor indexed="51"/>
        <bgColor indexed="64"/>
      </patternFill>
    </fill>
    <fill>
      <patternFill patternType="solid">
        <fgColor indexed="20"/>
        <bgColor indexed="64"/>
      </patternFill>
    </fill>
    <fill>
      <patternFill patternType="solid">
        <fgColor indexed="10"/>
        <bgColor indexed="64"/>
      </patternFill>
    </fill>
    <fill>
      <patternFill patternType="solid">
        <fgColor indexed="23"/>
        <bgColor indexed="55"/>
      </patternFill>
    </fill>
    <fill>
      <patternFill patternType="solid">
        <fgColor indexed="23"/>
        <bgColor indexed="64"/>
      </patternFill>
    </fill>
    <fill>
      <patternFill patternType="solid">
        <fgColor indexed="35"/>
        <bgColor indexed="64"/>
      </patternFill>
    </fill>
    <fill>
      <patternFill patternType="solid">
        <fgColor indexed="35"/>
        <bgColor indexed="55"/>
      </patternFill>
    </fill>
    <fill>
      <patternFill patternType="solid">
        <fgColor theme="0"/>
        <bgColor indexed="64"/>
      </patternFill>
    </fill>
    <fill>
      <patternFill patternType="solid">
        <fgColor theme="0"/>
        <bgColor indexed="55"/>
      </patternFill>
    </fill>
    <fill>
      <patternFill patternType="solid">
        <fgColor indexed="65"/>
        <bgColor indexed="64"/>
      </patternFill>
    </fill>
    <fill>
      <patternFill patternType="solid">
        <fgColor rgb="FFFFFF00"/>
        <bgColor indexed="64"/>
      </patternFill>
    </fill>
    <fill>
      <patternFill patternType="solid">
        <fgColor indexed="9"/>
        <bgColor indexed="8"/>
      </patternFill>
    </fill>
    <fill>
      <patternFill patternType="solid">
        <fgColor theme="0"/>
        <bgColor indexed="8"/>
      </patternFill>
    </fill>
    <fill>
      <patternFill patternType="solid">
        <fgColor rgb="FF008000"/>
        <bgColor indexed="64"/>
      </patternFill>
    </fill>
    <fill>
      <patternFill patternType="solid">
        <fgColor indexed="13"/>
        <bgColor indexed="55"/>
      </patternFill>
    </fill>
    <fill>
      <patternFill patternType="solid">
        <fgColor indexed="13"/>
        <bgColor indexed="64"/>
      </patternFill>
    </fill>
    <fill>
      <patternFill patternType="solid">
        <fgColor rgb="FFFFFFCC"/>
        <bgColor indexed="64"/>
      </patternFill>
    </fill>
    <fill>
      <patternFill patternType="solid">
        <fgColor rgb="FFFFFFCC"/>
        <bgColor indexed="55"/>
      </patternFill>
    </fill>
    <fill>
      <patternFill patternType="solid">
        <fgColor indexed="56"/>
        <bgColor indexed="64"/>
      </patternFill>
    </fill>
    <fill>
      <patternFill patternType="solid">
        <fgColor indexed="46"/>
        <bgColor indexed="64"/>
      </patternFill>
    </fill>
    <fill>
      <patternFill patternType="solid">
        <fgColor indexed="50"/>
        <bgColor indexed="64"/>
      </patternFill>
    </fill>
    <fill>
      <patternFill patternType="solid">
        <fgColor indexed="15"/>
        <bgColor indexed="64"/>
      </patternFill>
    </fill>
  </fills>
  <borders count="112">
    <border>
      <left/>
      <right/>
      <top/>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right/>
      <top style="thin">
        <color indexed="22"/>
      </top>
      <bottom/>
      <diagonal/>
    </border>
    <border>
      <left/>
      <right style="thin">
        <color indexed="22"/>
      </right>
      <top/>
      <bottom/>
      <diagonal/>
    </border>
    <border>
      <left/>
      <right/>
      <top/>
      <bottom style="thin">
        <color indexed="22"/>
      </bottom>
      <diagonal/>
    </border>
    <border>
      <left style="thin">
        <color indexed="22"/>
      </left>
      <right/>
      <top/>
      <bottom/>
      <diagonal/>
    </border>
    <border>
      <left/>
      <right style="thin">
        <color indexed="22"/>
      </right>
      <top style="thin">
        <color indexed="22"/>
      </top>
      <bottom/>
      <diagonal/>
    </border>
    <border>
      <left style="thin">
        <color indexed="17"/>
      </left>
      <right style="thin">
        <color indexed="17"/>
      </right>
      <top style="thin">
        <color indexed="17"/>
      </top>
      <bottom style="thin">
        <color indexed="17"/>
      </bottom>
      <diagonal/>
    </border>
    <border>
      <left style="thin">
        <color indexed="51"/>
      </left>
      <right style="thin">
        <color indexed="51"/>
      </right>
      <top style="thin">
        <color indexed="51"/>
      </top>
      <bottom style="thin">
        <color indexed="51"/>
      </bottom>
      <diagonal/>
    </border>
    <border>
      <left style="thin">
        <color indexed="20"/>
      </left>
      <right style="thin">
        <color indexed="20"/>
      </right>
      <top style="thin">
        <color indexed="20"/>
      </top>
      <bottom style="thin">
        <color indexed="20"/>
      </bottom>
      <diagonal/>
    </border>
    <border>
      <left style="thin">
        <color indexed="22"/>
      </left>
      <right/>
      <top style="thin">
        <color indexed="22"/>
      </top>
      <bottom/>
      <diagonal/>
    </border>
    <border>
      <left style="medium">
        <color indexed="23"/>
      </left>
      <right style="medium">
        <color indexed="23"/>
      </right>
      <top style="medium">
        <color indexed="23"/>
      </top>
      <bottom style="medium">
        <color indexed="23"/>
      </bottom>
      <diagonal/>
    </border>
    <border>
      <left/>
      <right style="thin">
        <color indexed="22"/>
      </right>
      <top/>
      <bottom style="thin">
        <color indexed="22"/>
      </bottom>
      <diagonal/>
    </border>
    <border>
      <left style="medium">
        <color indexed="22"/>
      </left>
      <right style="medium">
        <color indexed="22"/>
      </right>
      <top style="medium">
        <color indexed="22"/>
      </top>
      <bottom style="medium">
        <color indexed="22"/>
      </bottom>
      <diagonal/>
    </border>
    <border>
      <left/>
      <right/>
      <top/>
      <bottom style="thin">
        <color indexed="16"/>
      </bottom>
      <diagonal/>
    </border>
    <border>
      <left style="thin">
        <color indexed="17"/>
      </left>
      <right/>
      <top/>
      <bottom/>
      <diagonal/>
    </border>
    <border>
      <left style="thin">
        <color indexed="51"/>
      </left>
      <right/>
      <top/>
      <bottom/>
      <diagonal/>
    </border>
    <border>
      <left/>
      <right/>
      <top style="thin">
        <color indexed="16"/>
      </top>
      <bottom style="thin">
        <color indexed="16"/>
      </bottom>
      <diagonal/>
    </border>
    <border>
      <left/>
      <right/>
      <top style="medium">
        <color indexed="23"/>
      </top>
      <bottom/>
      <diagonal/>
    </border>
    <border>
      <left style="medium">
        <color indexed="17"/>
      </left>
      <right style="medium">
        <color indexed="20"/>
      </right>
      <top style="medium">
        <color indexed="17"/>
      </top>
      <bottom style="medium">
        <color indexed="20"/>
      </bottom>
      <diagonal/>
    </border>
    <border>
      <left style="medium">
        <color indexed="23"/>
      </left>
      <right/>
      <top/>
      <bottom style="thin">
        <color indexed="22"/>
      </bottom>
      <diagonal/>
    </border>
    <border>
      <left/>
      <right style="medium">
        <color indexed="23"/>
      </right>
      <top/>
      <bottom/>
      <diagonal/>
    </border>
    <border>
      <left/>
      <right style="medium">
        <color indexed="23"/>
      </right>
      <top/>
      <bottom style="thin">
        <color indexed="22"/>
      </bottom>
      <diagonal/>
    </border>
    <border>
      <left style="medium">
        <color indexed="20"/>
      </left>
      <right style="medium">
        <color indexed="20"/>
      </right>
      <top style="medium">
        <color indexed="20"/>
      </top>
      <bottom style="medium">
        <color indexed="20"/>
      </bottom>
      <diagonal/>
    </border>
    <border>
      <left/>
      <right style="medium">
        <color indexed="17"/>
      </right>
      <top/>
      <bottom/>
      <diagonal/>
    </border>
    <border>
      <left/>
      <right/>
      <top style="thin">
        <color indexed="22"/>
      </top>
      <bottom style="thin">
        <color indexed="22"/>
      </bottom>
      <diagonal/>
    </border>
    <border>
      <left/>
      <right/>
      <top style="medium">
        <color indexed="20"/>
      </top>
      <bottom style="medium">
        <color indexed="20"/>
      </bottom>
      <diagonal/>
    </border>
    <border>
      <left/>
      <right/>
      <top style="thin">
        <color indexed="20"/>
      </top>
      <bottom style="thin">
        <color indexed="20"/>
      </bottom>
      <diagonal/>
    </border>
    <border>
      <left style="thin">
        <color indexed="20"/>
      </left>
      <right/>
      <top style="thin">
        <color indexed="20"/>
      </top>
      <bottom style="thin">
        <color indexed="20"/>
      </bottom>
      <diagonal/>
    </border>
    <border>
      <left/>
      <right style="thin">
        <color indexed="20"/>
      </right>
      <top style="thin">
        <color indexed="20"/>
      </top>
      <bottom style="thin">
        <color indexed="20"/>
      </bottom>
      <diagonal/>
    </border>
    <border>
      <left/>
      <right style="medium">
        <color indexed="20"/>
      </right>
      <top style="medium">
        <color indexed="20"/>
      </top>
      <bottom style="medium">
        <color indexed="20"/>
      </bottom>
      <diagonal/>
    </border>
    <border>
      <left/>
      <right/>
      <top style="medium">
        <color indexed="20"/>
      </top>
      <bottom/>
      <diagonal/>
    </border>
    <border>
      <left style="medium">
        <color indexed="20"/>
      </left>
      <right/>
      <top style="medium">
        <color indexed="20"/>
      </top>
      <bottom style="medium">
        <color indexed="20"/>
      </bottom>
      <diagonal/>
    </border>
    <border>
      <left/>
      <right/>
      <top/>
      <bottom style="medium">
        <color indexed="20"/>
      </bottom>
      <diagonal/>
    </border>
    <border>
      <left style="medium">
        <color indexed="20"/>
      </left>
      <right/>
      <top/>
      <bottom style="thin">
        <color indexed="22"/>
      </bottom>
      <diagonal/>
    </border>
    <border>
      <left style="thin">
        <color rgb="FFC00000"/>
      </left>
      <right style="thin">
        <color indexed="20"/>
      </right>
      <top style="medium">
        <color indexed="20"/>
      </top>
      <bottom style="medium">
        <color indexed="20"/>
      </bottom>
      <diagonal/>
    </border>
    <border>
      <left style="thin">
        <color indexed="22"/>
      </left>
      <right/>
      <top/>
      <bottom style="medium">
        <color indexed="20"/>
      </bottom>
      <diagonal/>
    </border>
    <border>
      <left/>
      <right/>
      <top/>
      <bottom style="thin">
        <color rgb="FFC00000"/>
      </bottom>
      <diagonal/>
    </border>
    <border>
      <left/>
      <right/>
      <top style="thin">
        <color indexed="20"/>
      </top>
      <bottom style="thin">
        <color indexed="22"/>
      </bottom>
      <diagonal/>
    </border>
    <border>
      <left/>
      <right/>
      <top style="thin">
        <color indexed="51"/>
      </top>
      <bottom/>
      <diagonal/>
    </border>
    <border>
      <left style="medium">
        <color indexed="17"/>
      </left>
      <right style="medium">
        <color indexed="17"/>
      </right>
      <top style="medium">
        <color indexed="17"/>
      </top>
      <bottom style="medium">
        <color indexed="17"/>
      </bottom>
      <diagonal/>
    </border>
    <border>
      <left/>
      <right/>
      <top/>
      <bottom style="medium">
        <color indexed="17"/>
      </bottom>
      <diagonal/>
    </border>
    <border>
      <left style="medium">
        <color indexed="17"/>
      </left>
      <right/>
      <top style="medium">
        <color indexed="17"/>
      </top>
      <bottom style="medium">
        <color indexed="17"/>
      </bottom>
      <diagonal/>
    </border>
    <border>
      <left/>
      <right/>
      <top style="medium">
        <color indexed="17"/>
      </top>
      <bottom style="medium">
        <color indexed="17"/>
      </bottom>
      <diagonal/>
    </border>
    <border>
      <left/>
      <right style="medium">
        <color indexed="17"/>
      </right>
      <top style="medium">
        <color indexed="17"/>
      </top>
      <bottom style="medium">
        <color indexed="17"/>
      </bottom>
      <diagonal/>
    </border>
    <border>
      <left style="medium">
        <color indexed="23"/>
      </left>
      <right/>
      <top style="medium">
        <color indexed="23"/>
      </top>
      <bottom style="medium">
        <color indexed="23"/>
      </bottom>
      <diagonal/>
    </border>
    <border>
      <left/>
      <right/>
      <top style="medium">
        <color indexed="23"/>
      </top>
      <bottom style="medium">
        <color indexed="23"/>
      </bottom>
      <diagonal/>
    </border>
    <border>
      <left/>
      <right style="medium">
        <color indexed="23"/>
      </right>
      <top style="medium">
        <color indexed="23"/>
      </top>
      <bottom style="medium">
        <color indexed="23"/>
      </bottom>
      <diagonal/>
    </border>
    <border>
      <left/>
      <right/>
      <top style="thin">
        <color theme="0" tint="-0.24994659260841701"/>
      </top>
      <bottom style="thin">
        <color theme="0" tint="-0.24994659260841701"/>
      </bottom>
      <diagonal/>
    </border>
    <border>
      <left/>
      <right/>
      <top/>
      <bottom style="medium">
        <color indexed="23"/>
      </bottom>
      <diagonal/>
    </border>
    <border>
      <left style="thin">
        <color indexed="22"/>
      </left>
      <right/>
      <top/>
      <bottom style="medium">
        <color indexed="17"/>
      </bottom>
      <diagonal/>
    </border>
    <border>
      <left/>
      <right/>
      <top style="thin">
        <color indexed="20"/>
      </top>
      <bottom/>
      <diagonal/>
    </border>
    <border>
      <left/>
      <right style="medium">
        <color indexed="17"/>
      </right>
      <top/>
      <bottom style="thin">
        <color indexed="22"/>
      </bottom>
      <diagonal/>
    </border>
    <border>
      <left/>
      <right/>
      <top style="medium">
        <color indexed="17"/>
      </top>
      <bottom/>
      <diagonal/>
    </border>
    <border>
      <left style="double">
        <color rgb="FFC0C0C0"/>
      </left>
      <right/>
      <top style="thin">
        <color rgb="FFC0C0C0"/>
      </top>
      <bottom/>
      <diagonal/>
    </border>
    <border>
      <left/>
      <right/>
      <top style="thin">
        <color rgb="FFC0C0C0"/>
      </top>
      <bottom/>
      <diagonal/>
    </border>
    <border>
      <left style="double">
        <color rgb="FFC0C0C0"/>
      </left>
      <right/>
      <top style="thin">
        <color indexed="22"/>
      </top>
      <bottom style="thin">
        <color indexed="22"/>
      </bottom>
      <diagonal/>
    </border>
    <border>
      <left style="double">
        <color rgb="FFC0C0C0"/>
      </left>
      <right/>
      <top/>
      <bottom/>
      <diagonal/>
    </border>
    <border>
      <left style="double">
        <color rgb="FFC0C0C0"/>
      </left>
      <right/>
      <top/>
      <bottom style="thin">
        <color indexed="22"/>
      </bottom>
      <diagonal/>
    </border>
    <border>
      <left style="thin">
        <color indexed="17"/>
      </left>
      <right style="medium">
        <color indexed="17"/>
      </right>
      <top style="medium">
        <color indexed="17"/>
      </top>
      <bottom style="medium">
        <color indexed="17"/>
      </bottom>
      <diagonal/>
    </border>
    <border>
      <left style="medium">
        <color indexed="17"/>
      </left>
      <right/>
      <top/>
      <bottom style="thin">
        <color indexed="22"/>
      </bottom>
      <diagonal/>
    </border>
    <border>
      <left style="double">
        <color indexed="22"/>
      </left>
      <right/>
      <top style="thin">
        <color indexed="22"/>
      </top>
      <bottom/>
      <diagonal/>
    </border>
    <border>
      <left style="double">
        <color indexed="22"/>
      </left>
      <right/>
      <top style="thin">
        <color indexed="22"/>
      </top>
      <bottom style="thin">
        <color indexed="22"/>
      </bottom>
      <diagonal/>
    </border>
    <border>
      <left style="double">
        <color indexed="22"/>
      </left>
      <right/>
      <top/>
      <bottom/>
      <diagonal/>
    </border>
    <border>
      <left style="double">
        <color theme="0" tint="-0.24994659260841701"/>
      </left>
      <right/>
      <top style="thin">
        <color theme="0" tint="-0.24994659260841701"/>
      </top>
      <bottom style="thin">
        <color theme="0" tint="-0.24994659260841701"/>
      </bottom>
      <diagonal/>
    </border>
    <border>
      <left/>
      <right/>
      <top style="thin">
        <color theme="0" tint="-0.24994659260841701"/>
      </top>
      <bottom/>
      <diagonal/>
    </border>
    <border>
      <left style="double">
        <color theme="0" tint="-0.24994659260841701"/>
      </left>
      <right/>
      <top/>
      <bottom style="thin">
        <color indexed="22"/>
      </bottom>
      <diagonal/>
    </border>
    <border>
      <left/>
      <right/>
      <top style="thin">
        <color theme="0" tint="-0.24994659260841701"/>
      </top>
      <bottom style="thin">
        <color indexed="22"/>
      </bottom>
      <diagonal/>
    </border>
    <border>
      <left style="double">
        <color theme="0" tint="-0.24994659260841701"/>
      </left>
      <right/>
      <top/>
      <bottom/>
      <diagonal/>
    </border>
    <border>
      <left/>
      <right style="thin">
        <color indexed="17"/>
      </right>
      <top/>
      <bottom/>
      <diagonal/>
    </border>
    <border>
      <left style="medium">
        <color indexed="17"/>
      </left>
      <right style="thin">
        <color indexed="17"/>
      </right>
      <top style="medium">
        <color indexed="17"/>
      </top>
      <bottom style="medium">
        <color indexed="17"/>
      </bottom>
      <diagonal/>
    </border>
    <border>
      <left/>
      <right style="medium">
        <color indexed="17"/>
      </right>
      <top/>
      <bottom style="medium">
        <color indexed="17"/>
      </bottom>
      <diagonal/>
    </border>
    <border>
      <left style="medium">
        <color indexed="17"/>
      </left>
      <right/>
      <top/>
      <bottom style="medium">
        <color indexed="17"/>
      </bottom>
      <diagonal/>
    </border>
    <border>
      <left style="double">
        <color indexed="64"/>
      </left>
      <right/>
      <top/>
      <bottom/>
      <diagonal/>
    </border>
    <border>
      <left/>
      <right style="double">
        <color theme="0" tint="-0.24994659260841701"/>
      </right>
      <top/>
      <bottom/>
      <diagonal/>
    </border>
    <border>
      <left style="double">
        <color rgb="FFC0C0C0"/>
      </left>
      <right/>
      <top style="thin">
        <color indexed="22"/>
      </top>
      <bottom/>
      <diagonal/>
    </border>
    <border>
      <left style="medium">
        <color rgb="FF008000"/>
      </left>
      <right style="medium">
        <color rgb="FF008000"/>
      </right>
      <top style="medium">
        <color rgb="FF008000"/>
      </top>
      <bottom style="medium">
        <color rgb="FF008000"/>
      </bottom>
      <diagonal/>
    </border>
    <border>
      <left style="thin">
        <color indexed="17"/>
      </left>
      <right/>
      <top style="thin">
        <color indexed="17"/>
      </top>
      <bottom style="thin">
        <color indexed="17"/>
      </bottom>
      <diagonal/>
    </border>
    <border>
      <left/>
      <right style="thin">
        <color indexed="17"/>
      </right>
      <top style="thin">
        <color indexed="17"/>
      </top>
      <bottom style="thin">
        <color indexed="17"/>
      </bottom>
      <diagonal/>
    </border>
    <border>
      <left/>
      <right style="thin">
        <color rgb="FFC00000"/>
      </right>
      <top style="thin">
        <color rgb="FFC00000"/>
      </top>
      <bottom style="thin">
        <color rgb="FFC00000"/>
      </bottom>
      <diagonal/>
    </border>
    <border>
      <left/>
      <right/>
      <top style="thin">
        <color rgb="FFC00000"/>
      </top>
      <bottom style="thin">
        <color rgb="FFC00000"/>
      </bottom>
      <diagonal/>
    </border>
    <border>
      <left style="thin">
        <color rgb="FFC00000"/>
      </left>
      <right/>
      <top style="thin">
        <color rgb="FFC00000"/>
      </top>
      <bottom style="thin">
        <color rgb="FFC00000"/>
      </bottom>
      <diagonal/>
    </border>
    <border>
      <left style="thin">
        <color indexed="20"/>
      </left>
      <right/>
      <top/>
      <bottom/>
      <diagonal/>
    </border>
    <border>
      <left/>
      <right style="thin">
        <color indexed="20"/>
      </right>
      <top/>
      <bottom style="thin">
        <color indexed="20"/>
      </bottom>
      <diagonal/>
    </border>
    <border>
      <left style="thin">
        <color indexed="20"/>
      </left>
      <right/>
      <top/>
      <bottom style="thin">
        <color indexed="20"/>
      </bottom>
      <diagonal/>
    </border>
    <border>
      <left/>
      <right style="thin">
        <color indexed="20"/>
      </right>
      <top style="thin">
        <color indexed="20"/>
      </top>
      <bottom/>
      <diagonal/>
    </border>
    <border>
      <left style="thin">
        <color indexed="20"/>
      </left>
      <right/>
      <top style="thin">
        <color indexed="20"/>
      </top>
      <bottom/>
      <diagonal/>
    </border>
    <border>
      <left/>
      <right/>
      <top style="thin">
        <color rgb="FFC0C0C0"/>
      </top>
      <bottom style="thin">
        <color rgb="FFC0C0C0"/>
      </bottom>
      <diagonal/>
    </border>
    <border>
      <left/>
      <right/>
      <top style="thin">
        <color indexed="17"/>
      </top>
      <bottom style="thin">
        <color indexed="17"/>
      </bottom>
      <diagonal/>
    </border>
    <border>
      <left/>
      <right/>
      <top style="thin">
        <color indexed="17"/>
      </top>
      <bottom/>
      <diagonal/>
    </border>
    <border>
      <left/>
      <right/>
      <top/>
      <bottom style="thin">
        <color indexed="17"/>
      </bottom>
      <diagonal/>
    </border>
    <border>
      <left/>
      <right style="thin">
        <color indexed="22"/>
      </right>
      <top/>
      <bottom style="medium">
        <color indexed="17"/>
      </bottom>
      <diagonal/>
    </border>
    <border>
      <left style="medium">
        <color indexed="51"/>
      </left>
      <right style="medium">
        <color indexed="51"/>
      </right>
      <top style="medium">
        <color indexed="51"/>
      </top>
      <bottom style="medium">
        <color indexed="51"/>
      </bottom>
      <diagonal/>
    </border>
    <border>
      <left/>
      <right/>
      <top style="medium">
        <color indexed="51"/>
      </top>
      <bottom/>
      <diagonal/>
    </border>
    <border>
      <left/>
      <right/>
      <top/>
      <bottom style="medium">
        <color indexed="51"/>
      </bottom>
      <diagonal/>
    </border>
    <border>
      <left style="medium">
        <color indexed="51"/>
      </left>
      <right/>
      <top style="medium">
        <color indexed="51"/>
      </top>
      <bottom style="medium">
        <color indexed="51"/>
      </bottom>
      <diagonal/>
    </border>
    <border>
      <left/>
      <right/>
      <top style="medium">
        <color indexed="51"/>
      </top>
      <bottom style="medium">
        <color indexed="51"/>
      </bottom>
      <diagonal/>
    </border>
    <border>
      <left/>
      <right style="medium">
        <color indexed="51"/>
      </right>
      <top style="medium">
        <color indexed="51"/>
      </top>
      <bottom style="medium">
        <color indexed="51"/>
      </bottom>
      <diagonal/>
    </border>
    <border>
      <left style="medium">
        <color indexed="51"/>
      </left>
      <right/>
      <top/>
      <bottom/>
      <diagonal/>
    </border>
    <border>
      <left style="double">
        <color rgb="FFC0C0C0"/>
      </left>
      <right/>
      <top style="thin">
        <color rgb="FFC0C0C0"/>
      </top>
      <bottom style="thin">
        <color rgb="FFC0C0C0"/>
      </bottom>
      <diagonal/>
    </border>
    <border>
      <left/>
      <right/>
      <top style="thin">
        <color rgb="FFC0C0C0"/>
      </top>
      <bottom style="thin">
        <color indexed="22"/>
      </bottom>
      <diagonal/>
    </border>
    <border>
      <left style="thin">
        <color indexed="51"/>
      </left>
      <right/>
      <top style="thin">
        <color indexed="51"/>
      </top>
      <bottom style="thin">
        <color indexed="51"/>
      </bottom>
      <diagonal/>
    </border>
    <border>
      <left/>
      <right/>
      <top style="thin">
        <color indexed="51"/>
      </top>
      <bottom style="thin">
        <color indexed="51"/>
      </bottom>
      <diagonal/>
    </border>
    <border>
      <left/>
      <right style="thin">
        <color indexed="51"/>
      </right>
      <top style="thin">
        <color indexed="51"/>
      </top>
      <bottom style="thin">
        <color indexed="51"/>
      </bottom>
      <diagonal/>
    </border>
  </borders>
  <cellStyleXfs count="72">
    <xf numFmtId="0" fontId="0" fillId="0" borderId="0" applyProtection="0"/>
    <xf numFmtId="0" fontId="26"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8"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0" borderId="1" applyNumberFormat="0" applyFill="0" applyAlignment="0" applyProtection="0"/>
    <xf numFmtId="0" fontId="1" fillId="0" borderId="2" applyNumberFormat="0" applyFill="0" applyAlignment="0" applyProtection="0"/>
    <xf numFmtId="0" fontId="1" fillId="0" borderId="3" applyNumberFormat="0" applyFill="0" applyAlignment="0" applyProtection="0"/>
    <xf numFmtId="0" fontId="1" fillId="0" borderId="0" applyNumberFormat="0" applyFill="0" applyBorder="0" applyAlignment="0" applyProtection="0"/>
    <xf numFmtId="0" fontId="1" fillId="16" borderId="4" applyNumberFormat="0" applyAlignment="0" applyProtection="0"/>
    <xf numFmtId="0" fontId="1" fillId="0" borderId="5" applyNumberFormat="0" applyFill="0" applyAlignment="0" applyProtection="0"/>
    <xf numFmtId="0" fontId="1"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0" borderId="0" applyNumberFormat="0" applyBorder="0" applyAlignment="0" applyProtection="0"/>
    <xf numFmtId="0" fontId="1" fillId="4" borderId="0" applyNumberFormat="0" applyBorder="0" applyAlignment="0" applyProtection="0"/>
    <xf numFmtId="0" fontId="1" fillId="7" borderId="4" applyNumberFormat="0" applyAlignment="0" applyProtection="0"/>
    <xf numFmtId="44" fontId="1" fillId="0" borderId="0" applyFont="0" applyFill="0" applyBorder="0" applyAlignment="0" applyProtection="0"/>
    <xf numFmtId="0" fontId="8" fillId="0" borderId="0" applyNumberFormat="0" applyFill="0" applyBorder="0" applyAlignment="0" applyProtection="0">
      <alignment vertical="top"/>
      <protection locked="0"/>
    </xf>
    <xf numFmtId="0" fontId="1" fillId="3" borderId="0" applyNumberFormat="0" applyBorder="0" applyAlignment="0" applyProtection="0"/>
    <xf numFmtId="0" fontId="1" fillId="21" borderId="0" applyNumberFormat="0" applyBorder="0" applyAlignment="0" applyProtection="0"/>
    <xf numFmtId="0" fontId="44" fillId="0" borderId="0"/>
    <xf numFmtId="0" fontId="26" fillId="0" borderId="0"/>
    <xf numFmtId="0" fontId="26" fillId="0" borderId="0" applyProtection="0"/>
    <xf numFmtId="0" fontId="1" fillId="0" borderId="0"/>
    <xf numFmtId="0" fontId="1" fillId="22" borderId="6" applyNumberFormat="0" applyFont="0" applyAlignment="0" applyProtection="0"/>
    <xf numFmtId="0" fontId="1" fillId="16" borderId="7" applyNumberFormat="0" applyAlignment="0" applyProtection="0"/>
    <xf numFmtId="0" fontId="1" fillId="0" borderId="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8" applyNumberFormat="0" applyFill="0" applyAlignment="0" applyProtection="0"/>
    <xf numFmtId="0" fontId="1" fillId="23" borderId="9" applyNumberFormat="0" applyAlignment="0" applyProtection="0"/>
    <xf numFmtId="43" fontId="26" fillId="0" borderId="0" applyFont="0" applyFill="0" applyBorder="0" applyAlignment="0" applyProtection="0"/>
    <xf numFmtId="0" fontId="47"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49" fillId="0" borderId="0" applyFont="0" applyFill="0" applyBorder="0" applyAlignment="0" applyProtection="0"/>
    <xf numFmtId="0" fontId="1" fillId="0" borderId="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pplyProtection="0"/>
  </cellStyleXfs>
  <cellXfs count="1765">
    <xf numFmtId="0" fontId="0" fillId="0" borderId="0" xfId="0"/>
    <xf numFmtId="0" fontId="0" fillId="0" borderId="0" xfId="0" applyBorder="1"/>
    <xf numFmtId="164" fontId="6" fillId="24" borderId="0" xfId="41" applyNumberFormat="1" applyFont="1" applyFill="1" applyBorder="1" applyAlignment="1">
      <alignment horizontal="center" wrapText="1"/>
    </xf>
    <xf numFmtId="0" fontId="5" fillId="24" borderId="0" xfId="41" quotePrefix="1" applyFont="1" applyFill="1" applyBorder="1" applyAlignment="1">
      <alignment horizontal="left"/>
    </xf>
    <xf numFmtId="0" fontId="0" fillId="25" borderId="0" xfId="0" applyFill="1"/>
    <xf numFmtId="0" fontId="4" fillId="25" borderId="0" xfId="0" applyFont="1" applyFill="1" applyBorder="1"/>
    <xf numFmtId="0" fontId="5" fillId="25" borderId="0" xfId="0" applyFont="1" applyFill="1" applyBorder="1" applyAlignment="1">
      <alignment horizontal="center"/>
    </xf>
    <xf numFmtId="0" fontId="0" fillId="0" borderId="0" xfId="0" applyAlignment="1">
      <alignment horizontal="left"/>
    </xf>
    <xf numFmtId="0" fontId="0" fillId="25" borderId="0" xfId="0" applyFill="1" applyBorder="1"/>
    <xf numFmtId="0" fontId="2" fillId="0" borderId="0" xfId="0" applyFont="1"/>
    <xf numFmtId="0" fontId="6" fillId="25" borderId="0" xfId="0" applyFont="1" applyFill="1" applyBorder="1"/>
    <xf numFmtId="0" fontId="0" fillId="25" borderId="0" xfId="0" applyFill="1" applyAlignment="1">
      <alignment vertical="center"/>
    </xf>
    <xf numFmtId="0" fontId="0" fillId="0" borderId="0" xfId="0" applyAlignment="1">
      <alignment vertical="center"/>
    </xf>
    <xf numFmtId="0" fontId="10" fillId="25" borderId="0" xfId="0" applyFont="1" applyFill="1" applyBorder="1"/>
    <xf numFmtId="0" fontId="11" fillId="25" borderId="0" xfId="0" applyFont="1" applyFill="1" applyBorder="1"/>
    <xf numFmtId="0" fontId="11" fillId="25" borderId="0" xfId="0" applyFont="1" applyFill="1" applyBorder="1" applyAlignment="1">
      <alignment horizontal="center"/>
    </xf>
    <xf numFmtId="164" fontId="12" fillId="24" borderId="0" xfId="41" applyNumberFormat="1" applyFont="1" applyFill="1" applyBorder="1" applyAlignment="1">
      <alignment horizontal="center" wrapText="1"/>
    </xf>
    <xf numFmtId="0" fontId="11" fillId="24" borderId="0" xfId="41" applyFont="1" applyFill="1" applyBorder="1"/>
    <xf numFmtId="0" fontId="12" fillId="25" borderId="0" xfId="0" applyFont="1" applyFill="1" applyBorder="1"/>
    <xf numFmtId="0" fontId="0" fillId="25" borderId="10" xfId="0" applyFill="1" applyBorder="1"/>
    <xf numFmtId="0" fontId="0" fillId="25" borderId="11" xfId="0" applyFill="1" applyBorder="1"/>
    <xf numFmtId="0" fontId="0" fillId="25" borderId="0" xfId="0" applyFill="1" applyBorder="1" applyAlignment="1">
      <alignment vertical="center"/>
    </xf>
    <xf numFmtId="0" fontId="4" fillId="25" borderId="11" xfId="0" applyFont="1" applyFill="1" applyBorder="1"/>
    <xf numFmtId="0" fontId="13" fillId="25" borderId="0" xfId="0" applyFont="1" applyFill="1" applyBorder="1"/>
    <xf numFmtId="0" fontId="9" fillId="25" borderId="0" xfId="0" applyFont="1" applyFill="1" applyBorder="1" applyAlignment="1">
      <alignment horizontal="left"/>
    </xf>
    <xf numFmtId="0" fontId="9" fillId="25" borderId="10" xfId="0" applyFont="1" applyFill="1" applyBorder="1" applyAlignment="1">
      <alignment horizontal="left"/>
    </xf>
    <xf numFmtId="164" fontId="12" fillId="24" borderId="11" xfId="41" applyNumberFormat="1" applyFont="1" applyFill="1" applyBorder="1" applyAlignment="1">
      <alignment horizontal="center" wrapText="1"/>
    </xf>
    <xf numFmtId="164" fontId="6" fillId="24" borderId="11" xfId="41" applyNumberFormat="1" applyFont="1" applyFill="1" applyBorder="1" applyAlignment="1">
      <alignment horizontal="center" wrapText="1"/>
    </xf>
    <xf numFmtId="0" fontId="0" fillId="25" borderId="12" xfId="0" applyFill="1" applyBorder="1" applyAlignment="1">
      <alignment horizontal="left"/>
    </xf>
    <xf numFmtId="0" fontId="0" fillId="25" borderId="12" xfId="0" applyFill="1" applyBorder="1"/>
    <xf numFmtId="0" fontId="0" fillId="25" borderId="13" xfId="0" applyFill="1" applyBorder="1"/>
    <xf numFmtId="0" fontId="0" fillId="25" borderId="13" xfId="0" applyFill="1" applyBorder="1" applyAlignment="1">
      <alignment vertical="center"/>
    </xf>
    <xf numFmtId="0" fontId="9" fillId="25" borderId="13" xfId="0" applyFont="1" applyFill="1" applyBorder="1" applyAlignment="1">
      <alignment horizontal="left"/>
    </xf>
    <xf numFmtId="0" fontId="16" fillId="25" borderId="0" xfId="0" applyFont="1" applyFill="1" applyBorder="1" applyAlignment="1">
      <alignment horizontal="right"/>
    </xf>
    <xf numFmtId="0" fontId="17" fillId="25" borderId="12" xfId="0" applyFont="1" applyFill="1" applyBorder="1" applyAlignment="1">
      <alignment horizontal="right"/>
    </xf>
    <xf numFmtId="164" fontId="18" fillId="25" borderId="0" xfId="0" applyNumberFormat="1" applyFont="1" applyFill="1" applyBorder="1" applyAlignment="1">
      <alignment horizontal="center"/>
    </xf>
    <xf numFmtId="0" fontId="12" fillId="25" borderId="10" xfId="0" applyFont="1" applyFill="1" applyBorder="1"/>
    <xf numFmtId="0" fontId="12" fillId="25" borderId="14" xfId="0" applyFont="1" applyFill="1" applyBorder="1"/>
    <xf numFmtId="0" fontId="12" fillId="25" borderId="11" xfId="0" applyFont="1" applyFill="1" applyBorder="1"/>
    <xf numFmtId="164" fontId="17" fillId="24" borderId="0" xfId="41" applyNumberFormat="1" applyFont="1" applyFill="1" applyBorder="1" applyAlignment="1">
      <alignment horizontal="left" wrapText="1"/>
    </xf>
    <xf numFmtId="0" fontId="0" fillId="0" borderId="6" xfId="0" applyFill="1" applyBorder="1"/>
    <xf numFmtId="0" fontId="10" fillId="25" borderId="0" xfId="0" applyFont="1" applyFill="1" applyBorder="1" applyAlignment="1">
      <alignment horizontal="justify" vertical="top" wrapText="1"/>
    </xf>
    <xf numFmtId="0" fontId="0" fillId="26" borderId="15" xfId="0" applyFill="1" applyBorder="1"/>
    <xf numFmtId="0" fontId="0" fillId="27" borderId="16" xfId="0" applyFill="1" applyBorder="1"/>
    <xf numFmtId="0" fontId="0" fillId="28" borderId="17" xfId="0" applyFill="1" applyBorder="1"/>
    <xf numFmtId="164" fontId="12" fillId="25" borderId="0" xfId="41" applyNumberFormat="1" applyFont="1" applyFill="1" applyBorder="1" applyAlignment="1">
      <alignment horizontal="center" wrapText="1"/>
    </xf>
    <xf numFmtId="0" fontId="21" fillId="0" borderId="0" xfId="0" applyFont="1"/>
    <xf numFmtId="165" fontId="0" fillId="0" borderId="0" xfId="0" applyNumberFormat="1"/>
    <xf numFmtId="0" fontId="0" fillId="0" borderId="0" xfId="0" applyFill="1" applyBorder="1"/>
    <xf numFmtId="0" fontId="0" fillId="25" borderId="14" xfId="0" applyFill="1" applyBorder="1"/>
    <xf numFmtId="0" fontId="13" fillId="0" borderId="0" xfId="0" applyFont="1"/>
    <xf numFmtId="0" fontId="26" fillId="0" borderId="0" xfId="0" applyFont="1"/>
    <xf numFmtId="0" fontId="22" fillId="25" borderId="0" xfId="0" applyFont="1" applyFill="1" applyBorder="1" applyAlignment="1">
      <alignment horizontal="left"/>
    </xf>
    <xf numFmtId="0" fontId="16" fillId="25" borderId="0" xfId="0" applyFont="1" applyFill="1" applyBorder="1"/>
    <xf numFmtId="164" fontId="0" fillId="0" borderId="0" xfId="0" applyNumberFormat="1"/>
    <xf numFmtId="0" fontId="2" fillId="25" borderId="0" xfId="0" applyFont="1" applyFill="1" applyBorder="1"/>
    <xf numFmtId="0" fontId="17" fillId="25" borderId="0" xfId="0" applyFont="1" applyFill="1" applyBorder="1"/>
    <xf numFmtId="0" fontId="30" fillId="25" borderId="0" xfId="0" applyFont="1" applyFill="1" applyBorder="1"/>
    <xf numFmtId="0" fontId="2" fillId="0" borderId="0" xfId="0" applyFont="1" applyAlignment="1">
      <alignment horizontal="right"/>
    </xf>
    <xf numFmtId="0" fontId="19" fillId="25" borderId="0" xfId="0" applyFont="1" applyFill="1" applyBorder="1" applyAlignment="1">
      <alignment horizontal="justify" vertical="top" wrapText="1"/>
    </xf>
    <xf numFmtId="164" fontId="12" fillId="30" borderId="0" xfId="41" applyNumberFormat="1" applyFont="1" applyFill="1" applyBorder="1" applyAlignment="1">
      <alignment horizontal="center" wrapText="1"/>
    </xf>
    <xf numFmtId="0" fontId="0" fillId="31" borderId="19" xfId="0" applyFill="1" applyBorder="1"/>
    <xf numFmtId="0" fontId="22" fillId="25" borderId="0" xfId="0" applyFont="1" applyFill="1" applyBorder="1" applyAlignment="1"/>
    <xf numFmtId="0" fontId="16" fillId="0" borderId="6" xfId="0" applyFont="1" applyFill="1" applyBorder="1" applyAlignment="1">
      <alignment horizontal="center" vertical="center"/>
    </xf>
    <xf numFmtId="0" fontId="0" fillId="25" borderId="0" xfId="0" applyFill="1" applyAlignment="1">
      <alignment readingOrder="1"/>
    </xf>
    <xf numFmtId="0" fontId="0" fillId="25" borderId="12" xfId="0" applyFill="1" applyBorder="1" applyAlignment="1">
      <alignment horizontal="left" readingOrder="1"/>
    </xf>
    <xf numFmtId="0" fontId="0" fillId="25" borderId="12" xfId="0" applyFill="1" applyBorder="1" applyAlignment="1">
      <alignment readingOrder="1"/>
    </xf>
    <xf numFmtId="0" fontId="0" fillId="0" borderId="6" xfId="0" applyFill="1" applyBorder="1" applyAlignment="1">
      <alignment readingOrder="1"/>
    </xf>
    <xf numFmtId="0" fontId="0" fillId="25" borderId="0" xfId="0" applyFill="1" applyBorder="1" applyAlignment="1">
      <alignment readingOrder="1"/>
    </xf>
    <xf numFmtId="0" fontId="0" fillId="25" borderId="0" xfId="0" applyFill="1" applyBorder="1" applyAlignment="1">
      <alignment readingOrder="2"/>
    </xf>
    <xf numFmtId="0" fontId="0" fillId="0" borderId="0" xfId="0" applyAlignment="1">
      <alignment readingOrder="2"/>
    </xf>
    <xf numFmtId="0" fontId="9" fillId="25" borderId="10" xfId="0" applyFont="1" applyFill="1" applyBorder="1" applyAlignment="1">
      <alignment readingOrder="1"/>
    </xf>
    <xf numFmtId="0" fontId="0" fillId="25" borderId="0" xfId="0" applyFill="1" applyAlignment="1">
      <alignment readingOrder="2"/>
    </xf>
    <xf numFmtId="0" fontId="2" fillId="25" borderId="0" xfId="0" applyFont="1" applyFill="1" applyAlignment="1">
      <alignment readingOrder="1"/>
    </xf>
    <xf numFmtId="0" fontId="2" fillId="25" borderId="0" xfId="0" applyFont="1" applyFill="1" applyBorder="1" applyAlignment="1">
      <alignment readingOrder="1"/>
    </xf>
    <xf numFmtId="0" fontId="2" fillId="25" borderId="0" xfId="0" applyFont="1" applyFill="1" applyAlignment="1">
      <alignment readingOrder="2"/>
    </xf>
    <xf numFmtId="0" fontId="2" fillId="0" borderId="0" xfId="0" applyFont="1" applyAlignment="1">
      <alignment readingOrder="2"/>
    </xf>
    <xf numFmtId="0" fontId="12" fillId="25" borderId="0" xfId="0" applyFont="1" applyFill="1" applyBorder="1" applyAlignment="1">
      <alignment horizontal="center" vertical="top" readingOrder="1"/>
    </xf>
    <xf numFmtId="0" fontId="12" fillId="25" borderId="0" xfId="0" applyFont="1" applyFill="1" applyBorder="1" applyAlignment="1">
      <alignment horizontal="right" readingOrder="1"/>
    </xf>
    <xf numFmtId="0" fontId="12" fillId="25" borderId="0" xfId="0" applyFont="1" applyFill="1" applyBorder="1" applyAlignment="1">
      <alignment horizontal="justify" vertical="top" readingOrder="1"/>
    </xf>
    <xf numFmtId="0" fontId="11" fillId="25" borderId="0" xfId="0" applyFont="1" applyFill="1" applyBorder="1" applyAlignment="1">
      <alignment readingOrder="1"/>
    </xf>
    <xf numFmtId="0" fontId="11" fillId="24" borderId="0" xfId="41" applyFont="1" applyFill="1" applyBorder="1" applyAlignment="1">
      <alignment readingOrder="1"/>
    </xf>
    <xf numFmtId="0" fontId="12" fillId="25" borderId="0" xfId="0" applyFont="1" applyFill="1" applyBorder="1" applyAlignment="1">
      <alignment readingOrder="1"/>
    </xf>
    <xf numFmtId="0" fontId="11" fillId="25" borderId="0" xfId="0" applyFont="1" applyFill="1" applyBorder="1" applyAlignment="1">
      <alignment horizontal="center" readingOrder="1"/>
    </xf>
    <xf numFmtId="164" fontId="12" fillId="24" borderId="0" xfId="41" applyNumberFormat="1" applyFont="1" applyFill="1" applyBorder="1" applyAlignment="1">
      <alignment horizontal="center" readingOrder="1"/>
    </xf>
    <xf numFmtId="0" fontId="12" fillId="25" borderId="12" xfId="0" applyFont="1" applyFill="1" applyBorder="1" applyAlignment="1">
      <alignment readingOrder="1"/>
    </xf>
    <xf numFmtId="164" fontId="12" fillId="24" borderId="12" xfId="41" applyNumberFormat="1" applyFont="1" applyFill="1" applyBorder="1" applyAlignment="1">
      <alignment horizontal="center" readingOrder="1"/>
    </xf>
    <xf numFmtId="0" fontId="11" fillId="24" borderId="20" xfId="41" applyFont="1" applyFill="1" applyBorder="1" applyAlignment="1">
      <alignment horizontal="right" readingOrder="1"/>
    </xf>
    <xf numFmtId="164" fontId="12" fillId="24" borderId="6" xfId="41" applyNumberFormat="1" applyFont="1" applyFill="1" applyBorder="1" applyAlignment="1">
      <alignment horizontal="center" readingOrder="1"/>
    </xf>
    <xf numFmtId="0" fontId="12" fillId="25" borderId="18" xfId="0" applyFont="1" applyFill="1" applyBorder="1" applyAlignment="1">
      <alignment readingOrder="1"/>
    </xf>
    <xf numFmtId="164" fontId="12" fillId="24" borderId="18" xfId="41" applyNumberFormat="1" applyFont="1" applyFill="1" applyBorder="1" applyAlignment="1">
      <alignment horizontal="center" readingOrder="1"/>
    </xf>
    <xf numFmtId="0" fontId="17" fillId="25" borderId="13" xfId="0" applyFont="1" applyFill="1" applyBorder="1" applyAlignment="1">
      <alignment horizontal="left" indent="1" readingOrder="1"/>
    </xf>
    <xf numFmtId="164" fontId="12" fillId="24" borderId="13" xfId="41" applyNumberFormat="1" applyFont="1" applyFill="1" applyBorder="1" applyAlignment="1">
      <alignment horizontal="center" readingOrder="1"/>
    </xf>
    <xf numFmtId="0" fontId="2" fillId="0" borderId="0" xfId="0" applyFont="1" applyAlignment="1">
      <alignment horizontal="right" readingOrder="2"/>
    </xf>
    <xf numFmtId="0" fontId="0" fillId="0" borderId="21" xfId="0" applyFill="1" applyBorder="1"/>
    <xf numFmtId="0" fontId="29" fillId="25" borderId="0" xfId="0" applyFont="1" applyFill="1" applyBorder="1"/>
    <xf numFmtId="0" fontId="11" fillId="24" borderId="0" xfId="41" applyFont="1" applyFill="1" applyBorder="1" applyAlignment="1">
      <alignment horizontal="left" indent="1"/>
    </xf>
    <xf numFmtId="0" fontId="16" fillId="0" borderId="6" xfId="0" applyFont="1" applyFill="1" applyBorder="1" applyAlignment="1">
      <alignment horizontal="center" vertical="center" readingOrder="1"/>
    </xf>
    <xf numFmtId="0" fontId="12" fillId="25" borderId="0" xfId="0" applyFont="1" applyFill="1" applyBorder="1" applyAlignment="1">
      <alignment horizontal="center" vertical="center" readingOrder="1"/>
    </xf>
    <xf numFmtId="0" fontId="12" fillId="25" borderId="0" xfId="0" applyFont="1" applyFill="1" applyBorder="1" applyAlignment="1">
      <alignment vertical="center" readingOrder="1"/>
    </xf>
    <xf numFmtId="0" fontId="12" fillId="25" borderId="0" xfId="0" applyFont="1" applyFill="1" applyBorder="1" applyAlignment="1">
      <alignment horizontal="right" vertical="center" readingOrder="1"/>
    </xf>
    <xf numFmtId="0" fontId="12" fillId="25" borderId="0" xfId="0" applyFont="1" applyFill="1" applyBorder="1" applyAlignment="1">
      <alignment horizontal="justify" vertical="center" readingOrder="1"/>
    </xf>
    <xf numFmtId="0" fontId="31" fillId="25" borderId="0" xfId="0" applyFont="1" applyFill="1"/>
    <xf numFmtId="0" fontId="31" fillId="25" borderId="0" xfId="0" applyFont="1" applyFill="1" applyBorder="1"/>
    <xf numFmtId="0" fontId="32" fillId="25" borderId="0" xfId="0" applyFont="1" applyFill="1" applyBorder="1" applyAlignment="1">
      <alignment horizontal="left"/>
    </xf>
    <xf numFmtId="0" fontId="33" fillId="25" borderId="11" xfId="0" applyFont="1" applyFill="1" applyBorder="1"/>
    <xf numFmtId="0" fontId="31" fillId="0" borderId="0" xfId="0" applyFont="1"/>
    <xf numFmtId="3" fontId="0" fillId="0" borderId="0" xfId="0" applyNumberFormat="1"/>
    <xf numFmtId="165" fontId="13" fillId="0" borderId="0" xfId="0" applyNumberFormat="1" applyFont="1"/>
    <xf numFmtId="0" fontId="37" fillId="0" borderId="0" xfId="0" applyFont="1" applyAlignment="1">
      <alignment readingOrder="2"/>
    </xf>
    <xf numFmtId="3" fontId="34" fillId="25" borderId="0" xfId="0" applyNumberFormat="1" applyFont="1" applyFill="1" applyBorder="1" applyAlignment="1">
      <alignment horizontal="center"/>
    </xf>
    <xf numFmtId="0" fontId="0" fillId="0" borderId="0" xfId="0" applyFill="1" applyBorder="1" applyAlignment="1">
      <alignment vertical="center"/>
    </xf>
    <xf numFmtId="165" fontId="0" fillId="0" borderId="0" xfId="0" applyNumberFormat="1" applyFill="1" applyBorder="1"/>
    <xf numFmtId="3" fontId="0" fillId="0" borderId="0" xfId="0" applyNumberFormat="1" applyFill="1" applyBorder="1"/>
    <xf numFmtId="0" fontId="0" fillId="0" borderId="0" xfId="0" applyAlignment="1">
      <alignment horizontal="right"/>
    </xf>
    <xf numFmtId="0" fontId="25" fillId="24" borderId="0" xfId="41" applyFont="1" applyFill="1" applyBorder="1"/>
    <xf numFmtId="0" fontId="14" fillId="31" borderId="19" xfId="0" applyFont="1" applyFill="1" applyBorder="1" applyAlignment="1">
      <alignment horizontal="center" vertical="center"/>
    </xf>
    <xf numFmtId="0" fontId="0" fillId="0" borderId="0" xfId="0" applyFill="1"/>
    <xf numFmtId="0" fontId="35" fillId="0" borderId="0" xfId="0" applyFont="1" applyAlignment="1">
      <alignment horizontal="center" wrapText="1"/>
    </xf>
    <xf numFmtId="164" fontId="0" fillId="25" borderId="0" xfId="0" applyNumberFormat="1" applyFill="1" applyBorder="1"/>
    <xf numFmtId="0" fontId="34" fillId="25" borderId="0" xfId="0" applyFont="1" applyFill="1" applyBorder="1" applyAlignment="1">
      <alignment horizontal="left"/>
    </xf>
    <xf numFmtId="3" fontId="39" fillId="25" borderId="0" xfId="0" applyNumberFormat="1" applyFont="1" applyFill="1" applyBorder="1" applyAlignment="1">
      <alignment horizontal="center"/>
    </xf>
    <xf numFmtId="3" fontId="34" fillId="25" borderId="0" xfId="0" applyNumberFormat="1" applyFont="1" applyFill="1" applyBorder="1" applyAlignment="1">
      <alignment horizontal="right"/>
    </xf>
    <xf numFmtId="0" fontId="31" fillId="25" borderId="0" xfId="0" applyFont="1" applyFill="1" applyAlignment="1">
      <alignment vertical="center"/>
    </xf>
    <xf numFmtId="0" fontId="34" fillId="25" borderId="0" xfId="0" applyFont="1" applyFill="1" applyBorder="1" applyAlignment="1">
      <alignment horizontal="left" vertical="center"/>
    </xf>
    <xf numFmtId="0" fontId="32" fillId="25" borderId="0" xfId="0" applyFont="1" applyFill="1" applyBorder="1" applyAlignment="1">
      <alignment horizontal="left" vertical="center"/>
    </xf>
    <xf numFmtId="3" fontId="34" fillId="25" borderId="0" xfId="0" applyNumberFormat="1" applyFont="1" applyFill="1" applyBorder="1" applyAlignment="1">
      <alignment horizontal="right" vertical="center"/>
    </xf>
    <xf numFmtId="0" fontId="31" fillId="0" borderId="0" xfId="0" applyFont="1" applyAlignment="1">
      <alignment vertical="center"/>
    </xf>
    <xf numFmtId="3" fontId="12" fillId="25" borderId="0" xfId="0" applyNumberFormat="1" applyFont="1" applyFill="1" applyBorder="1" applyAlignment="1">
      <alignment horizontal="right"/>
    </xf>
    <xf numFmtId="0" fontId="31" fillId="25" borderId="13" xfId="0" applyFont="1" applyFill="1" applyBorder="1"/>
    <xf numFmtId="0" fontId="33" fillId="25" borderId="0" xfId="0" applyFont="1" applyFill="1" applyBorder="1"/>
    <xf numFmtId="0" fontId="11" fillId="25" borderId="12" xfId="0" applyFont="1" applyFill="1" applyBorder="1" applyAlignment="1">
      <alignment horizontal="right"/>
    </xf>
    <xf numFmtId="0" fontId="27" fillId="25" borderId="0" xfId="0" applyFont="1" applyFill="1"/>
    <xf numFmtId="0" fontId="27" fillId="25" borderId="0" xfId="0" applyFont="1" applyFill="1" applyBorder="1"/>
    <xf numFmtId="0" fontId="27" fillId="0" borderId="0" xfId="0" applyFont="1"/>
    <xf numFmtId="3" fontId="16" fillId="25" borderId="0" xfId="0" applyNumberFormat="1" applyFont="1" applyFill="1"/>
    <xf numFmtId="0" fontId="29" fillId="24" borderId="0" xfId="41" applyFont="1" applyFill="1" applyBorder="1" applyAlignment="1">
      <alignment horizontal="left" vertical="center" indent="1"/>
    </xf>
    <xf numFmtId="0" fontId="21" fillId="0" borderId="0" xfId="0" applyFont="1" applyFill="1"/>
    <xf numFmtId="3" fontId="16" fillId="25" borderId="0" xfId="0" applyNumberFormat="1" applyFont="1" applyFill="1" applyBorder="1" applyAlignment="1">
      <alignment horizontal="right"/>
    </xf>
    <xf numFmtId="0" fontId="13" fillId="0" borderId="0" xfId="0" applyFont="1" applyFill="1" applyBorder="1"/>
    <xf numFmtId="0" fontId="13" fillId="25" borderId="0" xfId="0" applyFont="1" applyFill="1" applyBorder="1" applyAlignment="1">
      <alignment vertical="center"/>
    </xf>
    <xf numFmtId="0" fontId="17" fillId="25" borderId="0" xfId="0" applyFont="1" applyFill="1" applyBorder="1" applyAlignment="1"/>
    <xf numFmtId="164" fontId="12" fillId="24" borderId="0" xfId="41" applyNumberFormat="1" applyFont="1" applyFill="1" applyBorder="1" applyAlignment="1">
      <alignment wrapText="1"/>
    </xf>
    <xf numFmtId="164" fontId="17" fillId="24" borderId="0" xfId="41" applyNumberFormat="1" applyFont="1" applyFill="1" applyBorder="1" applyAlignment="1">
      <alignment wrapText="1"/>
    </xf>
    <xf numFmtId="164" fontId="22" fillId="24" borderId="0" xfId="41" applyNumberFormat="1" applyFont="1" applyFill="1" applyBorder="1" applyAlignment="1">
      <alignment wrapText="1"/>
    </xf>
    <xf numFmtId="0" fontId="0" fillId="0" borderId="13" xfId="0" applyBorder="1"/>
    <xf numFmtId="0" fontId="9" fillId="25" borderId="0" xfId="0" applyFont="1" applyFill="1" applyBorder="1" applyAlignment="1"/>
    <xf numFmtId="0" fontId="0" fillId="32" borderId="0" xfId="0" applyFill="1"/>
    <xf numFmtId="0" fontId="9" fillId="32" borderId="0" xfId="0" applyFont="1" applyFill="1" applyBorder="1" applyAlignment="1"/>
    <xf numFmtId="0" fontId="0" fillId="32" borderId="0" xfId="0" applyFill="1" applyBorder="1"/>
    <xf numFmtId="0" fontId="10" fillId="32" borderId="0" xfId="0" applyFont="1" applyFill="1" applyBorder="1" applyAlignment="1">
      <alignment horizontal="justify" vertical="top" wrapText="1"/>
    </xf>
    <xf numFmtId="0" fontId="0" fillId="32" borderId="0" xfId="0" applyFill="1" applyAlignment="1">
      <alignment vertical="center"/>
    </xf>
    <xf numFmtId="0" fontId="0" fillId="32" borderId="0" xfId="0" applyFill="1" applyBorder="1" applyAlignment="1">
      <alignment vertical="center"/>
    </xf>
    <xf numFmtId="0" fontId="12" fillId="32" borderId="0" xfId="0" applyFont="1" applyFill="1" applyBorder="1"/>
    <xf numFmtId="0" fontId="7" fillId="32" borderId="0" xfId="0" applyFont="1" applyFill="1" applyBorder="1" applyAlignment="1">
      <alignment horizontal="center"/>
    </xf>
    <xf numFmtId="0" fontId="13" fillId="32" borderId="0" xfId="0" applyFont="1" applyFill="1" applyBorder="1"/>
    <xf numFmtId="0" fontId="10" fillId="32" borderId="0" xfId="0" applyFont="1" applyFill="1" applyBorder="1"/>
    <xf numFmtId="0" fontId="2" fillId="32" borderId="0" xfId="0" applyFont="1" applyFill="1" applyBorder="1" applyAlignment="1">
      <alignment horizontal="center"/>
    </xf>
    <xf numFmtId="0" fontId="0" fillId="32" borderId="22" xfId="0" applyFill="1" applyBorder="1"/>
    <xf numFmtId="0" fontId="10" fillId="32" borderId="22" xfId="0" applyFont="1" applyFill="1" applyBorder="1" applyAlignment="1">
      <alignment horizontal="justify" vertical="top" wrapText="1"/>
    </xf>
    <xf numFmtId="0" fontId="6" fillId="32" borderId="0" xfId="0" applyFont="1" applyFill="1" applyBorder="1"/>
    <xf numFmtId="164" fontId="18" fillId="32" borderId="0" xfId="0" applyNumberFormat="1" applyFont="1" applyFill="1" applyBorder="1" applyAlignment="1">
      <alignment horizontal="center"/>
    </xf>
    <xf numFmtId="164" fontId="12" fillId="33" borderId="0" xfId="41" applyNumberFormat="1" applyFont="1" applyFill="1" applyBorder="1" applyAlignment="1">
      <alignment horizontal="center" wrapText="1"/>
    </xf>
    <xf numFmtId="0" fontId="12" fillId="32" borderId="0" xfId="0" applyFont="1" applyFill="1" applyBorder="1" applyAlignment="1">
      <alignment horizontal="justify" vertical="top"/>
    </xf>
    <xf numFmtId="164" fontId="17" fillId="33" borderId="0" xfId="41" applyNumberFormat="1" applyFont="1" applyFill="1" applyBorder="1" applyAlignment="1">
      <alignment horizontal="left" wrapText="1"/>
    </xf>
    <xf numFmtId="164" fontId="12" fillId="32" borderId="0" xfId="41" applyNumberFormat="1" applyFont="1" applyFill="1" applyBorder="1" applyAlignment="1">
      <alignment horizontal="center" wrapText="1"/>
    </xf>
    <xf numFmtId="0" fontId="12" fillId="32" borderId="22" xfId="0" applyFont="1" applyFill="1" applyBorder="1"/>
    <xf numFmtId="0" fontId="20" fillId="25" borderId="0" xfId="0" applyFont="1" applyFill="1" applyBorder="1" applyAlignment="1">
      <alignment horizontal="center" vertical="center"/>
    </xf>
    <xf numFmtId="0" fontId="12" fillId="25" borderId="0" xfId="0" applyFont="1" applyFill="1" applyBorder="1" applyAlignment="1">
      <alignment horizontal="right"/>
    </xf>
    <xf numFmtId="0" fontId="24" fillId="32" borderId="22" xfId="0" applyFont="1" applyFill="1" applyBorder="1"/>
    <xf numFmtId="0" fontId="22" fillId="32" borderId="0" xfId="0" applyFont="1" applyFill="1" applyBorder="1" applyAlignment="1">
      <alignment horizontal="center" vertical="top" wrapText="1"/>
    </xf>
    <xf numFmtId="0" fontId="22" fillId="32" borderId="0" xfId="0" applyFont="1" applyFill="1" applyBorder="1" applyAlignment="1">
      <alignment horizontal="center"/>
    </xf>
    <xf numFmtId="0" fontId="12" fillId="32" borderId="0" xfId="0" applyFont="1" applyFill="1" applyBorder="1" applyAlignment="1">
      <alignment vertical="center"/>
    </xf>
    <xf numFmtId="0" fontId="22" fillId="32" borderId="0" xfId="0" applyFont="1" applyFill="1" applyBorder="1" applyAlignment="1">
      <alignment horizontal="center" vertical="center" wrapText="1"/>
    </xf>
    <xf numFmtId="0" fontId="22" fillId="32" borderId="0" xfId="0" applyFont="1" applyFill="1" applyBorder="1" applyAlignment="1">
      <alignment horizontal="center" vertical="center"/>
    </xf>
    <xf numFmtId="0" fontId="17" fillId="32" borderId="0" xfId="0" applyFont="1" applyFill="1" applyBorder="1" applyAlignment="1">
      <alignment horizontal="center" vertical="center"/>
    </xf>
    <xf numFmtId="0" fontId="17" fillId="32" borderId="0" xfId="0" applyFont="1" applyFill="1" applyBorder="1" applyAlignment="1">
      <alignment horizontal="center" vertical="center" wrapText="1"/>
    </xf>
    <xf numFmtId="0" fontId="10" fillId="32" borderId="0" xfId="0" applyFont="1" applyFill="1" applyBorder="1" applyAlignment="1">
      <alignment horizontal="justify" vertical="center" wrapText="1"/>
    </xf>
    <xf numFmtId="0" fontId="28" fillId="32" borderId="0" xfId="0" applyFont="1" applyFill="1" applyBorder="1" applyAlignment="1">
      <alignment vertical="center"/>
    </xf>
    <xf numFmtId="164" fontId="28" fillId="33" borderId="23" xfId="41" applyNumberFormat="1" applyFont="1" applyFill="1" applyBorder="1" applyAlignment="1">
      <alignment horizontal="left" vertical="center" wrapText="1"/>
    </xf>
    <xf numFmtId="164" fontId="28" fillId="33" borderId="24" xfId="41" applyNumberFormat="1" applyFont="1" applyFill="1" applyBorder="1" applyAlignment="1">
      <alignment horizontal="left" vertical="center" wrapText="1"/>
    </xf>
    <xf numFmtId="164" fontId="28" fillId="33" borderId="0" xfId="41" applyNumberFormat="1" applyFont="1" applyFill="1" applyBorder="1" applyAlignment="1">
      <alignment horizontal="left" vertical="center" wrapText="1"/>
    </xf>
    <xf numFmtId="0" fontId="10" fillId="32" borderId="25" xfId="0" applyFont="1" applyFill="1" applyBorder="1" applyAlignment="1">
      <alignment horizontal="center" vertical="center"/>
    </xf>
    <xf numFmtId="0" fontId="0" fillId="25" borderId="11" xfId="0" applyFill="1" applyBorder="1" applyAlignment="1">
      <alignment readingOrder="1"/>
    </xf>
    <xf numFmtId="0" fontId="2" fillId="25" borderId="11" xfId="0" applyFont="1" applyFill="1" applyBorder="1" applyAlignment="1">
      <alignment readingOrder="1"/>
    </xf>
    <xf numFmtId="0" fontId="11" fillId="25" borderId="0" xfId="0" applyFont="1" applyFill="1" applyBorder="1" applyAlignment="1">
      <alignment horizontal="justify" vertical="center" readingOrder="1"/>
    </xf>
    <xf numFmtId="0" fontId="36" fillId="25" borderId="0" xfId="0" applyFont="1" applyFill="1" applyBorder="1" applyAlignment="1">
      <alignment horizontal="justify" vertical="center" readingOrder="1"/>
    </xf>
    <xf numFmtId="0" fontId="9" fillId="25" borderId="10" xfId="0" applyFont="1" applyFill="1" applyBorder="1" applyAlignment="1">
      <alignment horizontal="left" readingOrder="1"/>
    </xf>
    <xf numFmtId="0" fontId="17" fillId="25" borderId="12" xfId="0" applyFont="1" applyFill="1" applyBorder="1" applyAlignment="1">
      <alignment horizontal="left" readingOrder="1"/>
    </xf>
    <xf numFmtId="0" fontId="0" fillId="0" borderId="12" xfId="0" applyBorder="1" applyAlignment="1">
      <alignment readingOrder="2"/>
    </xf>
    <xf numFmtId="0" fontId="31" fillId="25" borderId="13" xfId="0" applyFont="1" applyFill="1" applyBorder="1" applyAlignment="1">
      <alignment vertical="center"/>
    </xf>
    <xf numFmtId="0" fontId="27" fillId="25" borderId="13" xfId="0" applyFont="1" applyFill="1" applyBorder="1"/>
    <xf numFmtId="0" fontId="0" fillId="25" borderId="26" xfId="0" applyFill="1" applyBorder="1"/>
    <xf numFmtId="0" fontId="33" fillId="25" borderId="0" xfId="0" applyFont="1" applyFill="1" applyBorder="1" applyAlignment="1">
      <alignment vertical="center"/>
    </xf>
    <xf numFmtId="0" fontId="12" fillId="32" borderId="0" xfId="0" applyFont="1" applyFill="1" applyBorder="1" applyAlignment="1"/>
    <xf numFmtId="164" fontId="12" fillId="33" borderId="0" xfId="41" applyNumberFormat="1" applyFont="1" applyFill="1" applyBorder="1" applyAlignment="1">
      <alignment horizontal="justify" vertical="center" wrapText="1"/>
    </xf>
    <xf numFmtId="164" fontId="12" fillId="33" borderId="0" xfId="41" applyNumberFormat="1" applyFont="1" applyFill="1" applyBorder="1" applyAlignment="1">
      <alignment horizontal="justify" wrapText="1"/>
    </xf>
    <xf numFmtId="0" fontId="0" fillId="32" borderId="0" xfId="0" applyFill="1" applyBorder="1" applyAlignment="1">
      <alignment horizontal="left"/>
    </xf>
    <xf numFmtId="0" fontId="9" fillId="32" borderId="0" xfId="0" applyFont="1" applyFill="1" applyBorder="1" applyAlignment="1">
      <alignment horizontal="left"/>
    </xf>
    <xf numFmtId="0" fontId="2" fillId="32" borderId="0" xfId="0" applyFont="1" applyFill="1" applyBorder="1" applyAlignment="1">
      <alignment horizontal="right"/>
    </xf>
    <xf numFmtId="0" fontId="20" fillId="32" borderId="0" xfId="0" applyFont="1" applyFill="1" applyBorder="1"/>
    <xf numFmtId="0" fontId="16" fillId="32" borderId="0" xfId="0" applyFont="1" applyFill="1" applyBorder="1" applyAlignment="1">
      <alignment horizontal="right"/>
    </xf>
    <xf numFmtId="0" fontId="4" fillId="32" borderId="0" xfId="0" applyFont="1" applyFill="1" applyBorder="1"/>
    <xf numFmtId="164" fontId="17" fillId="32" borderId="0" xfId="41" applyNumberFormat="1" applyFont="1" applyFill="1" applyBorder="1" applyAlignment="1">
      <alignment horizontal="left" wrapText="1"/>
    </xf>
    <xf numFmtId="0" fontId="11" fillId="32" borderId="0" xfId="0" applyFont="1" applyFill="1" applyBorder="1"/>
    <xf numFmtId="0" fontId="11" fillId="32" borderId="0" xfId="0" applyFont="1" applyFill="1" applyBorder="1" applyAlignment="1">
      <alignment horizontal="center"/>
    </xf>
    <xf numFmtId="0" fontId="11" fillId="33" borderId="0" xfId="41" applyFont="1" applyFill="1" applyBorder="1"/>
    <xf numFmtId="0" fontId="8" fillId="25" borderId="0" xfId="35" applyFill="1" applyBorder="1" applyAlignment="1" applyProtection="1"/>
    <xf numFmtId="0" fontId="10" fillId="32" borderId="22" xfId="0" applyFont="1" applyFill="1" applyBorder="1"/>
    <xf numFmtId="164" fontId="12" fillId="32" borderId="22" xfId="41" applyNumberFormat="1" applyFont="1" applyFill="1" applyBorder="1" applyAlignment="1">
      <alignment horizontal="center" wrapText="1"/>
    </xf>
    <xf numFmtId="0" fontId="11" fillId="32" borderId="22" xfId="0" applyFont="1" applyFill="1" applyBorder="1" applyAlignment="1">
      <alignment horizontal="center"/>
    </xf>
    <xf numFmtId="164" fontId="12" fillId="33" borderId="22" xfId="41" applyNumberFormat="1" applyFont="1" applyFill="1" applyBorder="1" applyAlignment="1">
      <alignment horizontal="center" wrapText="1"/>
    </xf>
    <xf numFmtId="0" fontId="0" fillId="25" borderId="22" xfId="0" applyFill="1" applyBorder="1"/>
    <xf numFmtId="0" fontId="11" fillId="25" borderId="22" xfId="0" applyFont="1" applyFill="1" applyBorder="1"/>
    <xf numFmtId="0" fontId="12" fillId="25" borderId="22" xfId="0" applyFont="1" applyFill="1" applyBorder="1"/>
    <xf numFmtId="0" fontId="13" fillId="25" borderId="22" xfId="0" applyFont="1" applyFill="1" applyBorder="1"/>
    <xf numFmtId="0" fontId="11" fillId="25" borderId="22" xfId="0" applyFont="1" applyFill="1" applyBorder="1" applyAlignment="1">
      <alignment horizontal="center"/>
    </xf>
    <xf numFmtId="0" fontId="24" fillId="32" borderId="22" xfId="0" applyFont="1" applyFill="1" applyBorder="1" applyAlignment="1">
      <alignment vertical="center"/>
    </xf>
    <xf numFmtId="3" fontId="12" fillId="25" borderId="0" xfId="0" applyNumberFormat="1" applyFont="1" applyFill="1" applyBorder="1"/>
    <xf numFmtId="3" fontId="16" fillId="25" borderId="0" xfId="0" applyNumberFormat="1" applyFont="1" applyFill="1" applyBorder="1"/>
    <xf numFmtId="3" fontId="2" fillId="25" borderId="0" xfId="0" applyNumberFormat="1" applyFont="1" applyFill="1" applyBorder="1"/>
    <xf numFmtId="0" fontId="15" fillId="25" borderId="0" xfId="0" applyFont="1" applyFill="1" applyBorder="1" applyAlignment="1">
      <alignment vertical="center"/>
    </xf>
    <xf numFmtId="0" fontId="3" fillId="25" borderId="0" xfId="0" applyFont="1" applyFill="1" applyBorder="1" applyAlignment="1">
      <alignment vertical="center"/>
    </xf>
    <xf numFmtId="0" fontId="33" fillId="25" borderId="11" xfId="0" applyFont="1" applyFill="1" applyBorder="1" applyAlignment="1">
      <alignment vertical="center"/>
    </xf>
    <xf numFmtId="0" fontId="27" fillId="25" borderId="11" xfId="0" applyFont="1" applyFill="1" applyBorder="1"/>
    <xf numFmtId="0" fontId="31" fillId="25" borderId="0" xfId="0" applyFont="1" applyFill="1" applyBorder="1" applyAlignment="1">
      <alignment vertical="center"/>
    </xf>
    <xf numFmtId="0" fontId="31" fillId="0" borderId="0" xfId="0" applyFont="1" applyFill="1" applyBorder="1"/>
    <xf numFmtId="3" fontId="38" fillId="0" borderId="0" xfId="0" applyNumberFormat="1" applyFont="1" applyFill="1" applyBorder="1"/>
    <xf numFmtId="164" fontId="0" fillId="0" borderId="0" xfId="0" applyNumberFormat="1" applyFill="1" applyBorder="1"/>
    <xf numFmtId="164" fontId="38" fillId="0" borderId="0" xfId="0" applyNumberFormat="1" applyFont="1" applyFill="1" applyBorder="1"/>
    <xf numFmtId="164" fontId="42" fillId="0" borderId="0" xfId="0" applyNumberFormat="1" applyFont="1" applyFill="1" applyBorder="1"/>
    <xf numFmtId="166" fontId="0" fillId="0" borderId="0" xfId="0" applyNumberFormat="1" applyFill="1" applyBorder="1"/>
    <xf numFmtId="0" fontId="27" fillId="0" borderId="0" xfId="0" applyFont="1" applyFill="1" applyBorder="1"/>
    <xf numFmtId="0" fontId="35" fillId="0" borderId="0" xfId="0" applyFont="1" applyFill="1" applyBorder="1" applyAlignment="1">
      <alignment horizontal="center" wrapText="1"/>
    </xf>
    <xf numFmtId="0" fontId="40" fillId="0" borderId="0" xfId="0" applyFont="1" applyFill="1" applyBorder="1" applyAlignment="1">
      <alignment horizontal="center" vertical="center" wrapText="1"/>
    </xf>
    <xf numFmtId="0" fontId="12" fillId="32" borderId="0" xfId="0" applyFont="1" applyFill="1" applyBorder="1" applyAlignment="1">
      <alignment vertical="center" wrapText="1"/>
    </xf>
    <xf numFmtId="0" fontId="0" fillId="32" borderId="0" xfId="0" applyFill="1" applyAlignment="1">
      <alignment horizontal="right" vertical="center"/>
    </xf>
    <xf numFmtId="0" fontId="43" fillId="0" borderId="0" xfId="0" applyFont="1"/>
    <xf numFmtId="0" fontId="22" fillId="32" borderId="0" xfId="0" applyFont="1" applyFill="1" applyBorder="1" applyAlignment="1">
      <alignment horizontal="center" wrapText="1"/>
    </xf>
    <xf numFmtId="0" fontId="0" fillId="0" borderId="27" xfId="0" applyFill="1" applyBorder="1"/>
    <xf numFmtId="0" fontId="45" fillId="0" borderId="0" xfId="0" applyFont="1"/>
    <xf numFmtId="0" fontId="46" fillId="0" borderId="0" xfId="0" applyFont="1"/>
    <xf numFmtId="0" fontId="1" fillId="0" borderId="0" xfId="54" applyAlignment="1"/>
    <xf numFmtId="0" fontId="1" fillId="0" borderId="0" xfId="54"/>
    <xf numFmtId="49" fontId="12" fillId="25" borderId="0" xfId="54" applyNumberFormat="1" applyFont="1" applyFill="1" applyBorder="1" applyAlignment="1">
      <alignment horizontal="left"/>
    </xf>
    <xf numFmtId="3" fontId="50" fillId="25" borderId="0" xfId="54" applyNumberFormat="1" applyFont="1" applyFill="1" applyBorder="1" applyAlignment="1">
      <alignment horizontal="right"/>
    </xf>
    <xf numFmtId="0" fontId="16" fillId="25" borderId="0" xfId="54" applyFont="1" applyFill="1" applyBorder="1" applyAlignment="1">
      <alignment horizontal="left"/>
    </xf>
    <xf numFmtId="0" fontId="1" fillId="34" borderId="0" xfId="54" applyFill="1"/>
    <xf numFmtId="0" fontId="14" fillId="28" borderId="31" xfId="54" applyFont="1" applyFill="1" applyBorder="1" applyAlignment="1">
      <alignment horizontal="center" vertical="center"/>
    </xf>
    <xf numFmtId="0" fontId="12" fillId="25" borderId="32" xfId="0" applyNumberFormat="1" applyFont="1" applyFill="1" applyBorder="1" applyAlignment="1">
      <alignment horizontal="right"/>
    </xf>
    <xf numFmtId="0" fontId="1" fillId="25" borderId="0" xfId="54" applyFill="1" applyBorder="1" applyAlignment="1"/>
    <xf numFmtId="0" fontId="1" fillId="25" borderId="0" xfId="54" applyFill="1" applyAlignment="1"/>
    <xf numFmtId="0" fontId="5" fillId="25" borderId="11" xfId="54" applyFont="1" applyFill="1" applyBorder="1"/>
    <xf numFmtId="0" fontId="5" fillId="25" borderId="11" xfId="54" applyFont="1" applyFill="1" applyBorder="1" applyAlignment="1"/>
    <xf numFmtId="0" fontId="11" fillId="25" borderId="0" xfId="54" applyFont="1" applyFill="1" applyBorder="1" applyAlignment="1">
      <alignment vertical="center"/>
    </xf>
    <xf numFmtId="0" fontId="1" fillId="0" borderId="0" xfId="54" applyBorder="1" applyAlignment="1">
      <alignment vertical="center"/>
    </xf>
    <xf numFmtId="0" fontId="10" fillId="34" borderId="0" xfId="54" applyFont="1" applyFill="1" applyBorder="1"/>
    <xf numFmtId="0" fontId="1" fillId="25" borderId="0" xfId="54" applyFill="1" applyBorder="1"/>
    <xf numFmtId="0" fontId="1" fillId="25" borderId="0" xfId="54" applyFill="1"/>
    <xf numFmtId="0" fontId="29" fillId="25" borderId="0" xfId="0" applyFont="1" applyFill="1" applyBorder="1" applyAlignment="1">
      <alignment vertical="center"/>
    </xf>
    <xf numFmtId="0" fontId="15" fillId="28" borderId="34" xfId="54" applyFont="1" applyFill="1" applyBorder="1" applyAlignment="1">
      <alignment vertical="center"/>
    </xf>
    <xf numFmtId="0" fontId="11" fillId="24" borderId="0" xfId="41" applyFont="1" applyFill="1" applyBorder="1" applyAlignment="1">
      <alignment horizontal="left"/>
    </xf>
    <xf numFmtId="0" fontId="13" fillId="28" borderId="38" xfId="55" applyFont="1" applyFill="1" applyBorder="1" applyAlignment="1">
      <alignment vertical="center"/>
    </xf>
    <xf numFmtId="0" fontId="11" fillId="25" borderId="0" xfId="54" applyFont="1" applyFill="1" applyBorder="1" applyAlignment="1">
      <alignment horizontal="center" vertical="center"/>
    </xf>
    <xf numFmtId="0" fontId="11" fillId="24" borderId="0" xfId="41" applyFont="1" applyFill="1" applyBorder="1" applyAlignment="1"/>
    <xf numFmtId="0" fontId="16" fillId="25" borderId="0" xfId="55" applyFont="1" applyFill="1" applyBorder="1" applyAlignment="1">
      <alignment horizontal="right"/>
    </xf>
    <xf numFmtId="0" fontId="1" fillId="34" borderId="0" xfId="54" applyFill="1" applyAlignment="1">
      <alignment vertical="center"/>
    </xf>
    <xf numFmtId="0" fontId="5" fillId="34" borderId="11" xfId="54" applyFont="1" applyFill="1" applyBorder="1"/>
    <xf numFmtId="0" fontId="15" fillId="34" borderId="0" xfId="54" applyFont="1" applyFill="1" applyBorder="1" applyAlignment="1">
      <alignment vertical="center"/>
    </xf>
    <xf numFmtId="0" fontId="1" fillId="34" borderId="0" xfId="54" applyFill="1" applyBorder="1" applyAlignment="1">
      <alignment vertical="center"/>
    </xf>
    <xf numFmtId="0" fontId="1" fillId="0" borderId="0" xfId="54" applyAlignment="1">
      <alignment vertical="center"/>
    </xf>
    <xf numFmtId="0" fontId="1" fillId="25" borderId="0" xfId="54" applyFill="1" applyBorder="1" applyAlignment="1">
      <alignment vertical="center"/>
    </xf>
    <xf numFmtId="0" fontId="1" fillId="25" borderId="0" xfId="54" applyFill="1" applyAlignment="1">
      <alignment vertical="center"/>
    </xf>
    <xf numFmtId="0" fontId="11" fillId="25" borderId="0" xfId="54" applyFont="1" applyFill="1" applyBorder="1" applyAlignment="1">
      <alignment horizontal="right"/>
    </xf>
    <xf numFmtId="0" fontId="11" fillId="25" borderId="0" xfId="54" applyFont="1" applyFill="1" applyBorder="1" applyAlignment="1"/>
    <xf numFmtId="0" fontId="11" fillId="34" borderId="0" xfId="54" applyFont="1" applyFill="1" applyBorder="1" applyAlignment="1"/>
    <xf numFmtId="0" fontId="1" fillId="34" borderId="0" xfId="54" applyFill="1" applyBorder="1" applyAlignment="1"/>
    <xf numFmtId="0" fontId="1" fillId="34" borderId="0" xfId="54" applyFill="1" applyAlignment="1"/>
    <xf numFmtId="0" fontId="1" fillId="0" borderId="0" xfId="54" applyBorder="1" applyAlignment="1">
      <alignment horizontal="center" vertical="center"/>
    </xf>
    <xf numFmtId="0" fontId="10" fillId="25" borderId="0" xfId="54" applyFont="1" applyFill="1" applyBorder="1"/>
    <xf numFmtId="0" fontId="9" fillId="25" borderId="10" xfId="54" applyFont="1" applyFill="1" applyBorder="1" applyAlignment="1">
      <alignment horizontal="left"/>
    </xf>
    <xf numFmtId="0" fontId="9" fillId="25" borderId="0" xfId="54" applyFont="1" applyFill="1" applyBorder="1" applyAlignment="1">
      <alignment horizontal="left"/>
    </xf>
    <xf numFmtId="0" fontId="11" fillId="25" borderId="12" xfId="54" applyFont="1" applyFill="1" applyBorder="1" applyAlignment="1">
      <alignment horizontal="left"/>
    </xf>
    <xf numFmtId="0" fontId="11" fillId="25" borderId="0" xfId="54" applyFont="1" applyFill="1" applyBorder="1" applyAlignment="1">
      <alignment horizontal="left"/>
    </xf>
    <xf numFmtId="0" fontId="11" fillId="25" borderId="42" xfId="54" applyFont="1" applyFill="1" applyBorder="1" applyAlignment="1">
      <alignment horizontal="left"/>
    </xf>
    <xf numFmtId="0" fontId="1" fillId="28" borderId="31" xfId="54" applyFill="1" applyBorder="1" applyAlignment="1"/>
    <xf numFmtId="0" fontId="16" fillId="24" borderId="0" xfId="41" applyFont="1" applyFill="1" applyBorder="1" applyAlignment="1">
      <alignment vertical="center"/>
    </xf>
    <xf numFmtId="0" fontId="51" fillId="25" borderId="0" xfId="0" applyFont="1" applyFill="1" applyBorder="1" applyAlignment="1">
      <alignment horizontal="left" vertical="center"/>
    </xf>
    <xf numFmtId="167" fontId="12" fillId="25" borderId="0" xfId="0" applyNumberFormat="1" applyFont="1" applyFill="1" applyBorder="1" applyAlignment="1">
      <alignment horizontal="right" indent="2"/>
    </xf>
    <xf numFmtId="0" fontId="9" fillId="25" borderId="0" xfId="0" applyFont="1" applyFill="1" applyBorder="1"/>
    <xf numFmtId="0" fontId="61" fillId="0" borderId="0" xfId="0" applyFont="1"/>
    <xf numFmtId="0" fontId="61" fillId="25" borderId="0" xfId="0" applyFont="1" applyFill="1"/>
    <xf numFmtId="0" fontId="60" fillId="25" borderId="0" xfId="0" applyFont="1" applyFill="1" applyBorder="1"/>
    <xf numFmtId="0" fontId="61" fillId="25" borderId="0" xfId="0" applyFont="1" applyFill="1" applyBorder="1"/>
    <xf numFmtId="0" fontId="11" fillId="25" borderId="0" xfId="0" applyFont="1" applyFill="1" applyBorder="1" applyAlignment="1"/>
    <xf numFmtId="0" fontId="52" fillId="25" borderId="10" xfId="0" applyFont="1" applyFill="1" applyBorder="1" applyAlignment="1">
      <alignment horizontal="left"/>
    </xf>
    <xf numFmtId="0" fontId="0" fillId="0" borderId="12" xfId="0" applyBorder="1"/>
    <xf numFmtId="0" fontId="7" fillId="28" borderId="31" xfId="0" applyFont="1" applyFill="1" applyBorder="1" applyAlignment="1">
      <alignment horizontal="right"/>
    </xf>
    <xf numFmtId="164" fontId="12" fillId="34" borderId="0" xfId="41" applyNumberFormat="1" applyFont="1" applyFill="1" applyBorder="1" applyAlignment="1">
      <alignment horizontal="center" wrapText="1"/>
    </xf>
    <xf numFmtId="164" fontId="11" fillId="24" borderId="0" xfId="41" applyNumberFormat="1" applyFont="1" applyFill="1" applyBorder="1" applyAlignment="1">
      <alignment horizontal="center" wrapText="1"/>
    </xf>
    <xf numFmtId="164" fontId="11" fillId="24" borderId="12" xfId="41" applyNumberFormat="1" applyFont="1" applyFill="1" applyBorder="1" applyAlignment="1">
      <alignment horizontal="center" wrapText="1"/>
    </xf>
    <xf numFmtId="164" fontId="11" fillId="24" borderId="10" xfId="41" applyNumberFormat="1" applyFont="1" applyFill="1" applyBorder="1" applyAlignment="1">
      <alignment horizontal="center" wrapText="1"/>
    </xf>
    <xf numFmtId="1" fontId="11" fillId="24" borderId="0" xfId="41" applyNumberFormat="1" applyFont="1" applyFill="1" applyBorder="1" applyAlignment="1">
      <alignment horizontal="center" wrapText="1"/>
    </xf>
    <xf numFmtId="1" fontId="11" fillId="24" borderId="33" xfId="41" applyNumberFormat="1" applyFont="1" applyFill="1" applyBorder="1" applyAlignment="1">
      <alignment horizontal="center" wrapText="1"/>
    </xf>
    <xf numFmtId="0" fontId="29" fillId="24" borderId="0" xfId="41" applyFont="1" applyFill="1" applyBorder="1"/>
    <xf numFmtId="165" fontId="18" fillId="24" borderId="0" xfId="41" applyNumberFormat="1" applyFont="1" applyFill="1" applyBorder="1" applyAlignment="1">
      <alignment horizontal="center" vertical="center" wrapText="1"/>
    </xf>
    <xf numFmtId="49" fontId="16" fillId="24" borderId="0" xfId="41" applyNumberFormat="1" applyFont="1" applyFill="1" applyBorder="1" applyAlignment="1">
      <alignment horizontal="center" vertical="center" wrapText="1"/>
    </xf>
    <xf numFmtId="3" fontId="16" fillId="24" borderId="0" xfId="41" applyNumberFormat="1" applyFont="1" applyFill="1" applyBorder="1" applyAlignment="1">
      <alignment horizontal="center" wrapText="1"/>
    </xf>
    <xf numFmtId="0" fontId="12" fillId="25" borderId="0" xfId="0" applyFont="1" applyFill="1" applyBorder="1" applyAlignment="1">
      <alignment vertical="center"/>
    </xf>
    <xf numFmtId="167" fontId="12" fillId="24" borderId="0" xfId="41" applyNumberFormat="1" applyFont="1" applyFill="1" applyBorder="1" applyAlignment="1">
      <alignment horizontal="center" wrapText="1"/>
    </xf>
    <xf numFmtId="0" fontId="18" fillId="24" borderId="0" xfId="41" applyFont="1" applyFill="1" applyBorder="1"/>
    <xf numFmtId="167" fontId="18" fillId="24" borderId="0" xfId="41" applyNumberFormat="1" applyFont="1" applyFill="1" applyBorder="1" applyAlignment="1">
      <alignment horizontal="center" wrapText="1"/>
    </xf>
    <xf numFmtId="0" fontId="13" fillId="25" borderId="0" xfId="0" applyFont="1" applyFill="1"/>
    <xf numFmtId="0" fontId="13" fillId="25" borderId="13" xfId="0" applyFont="1" applyFill="1" applyBorder="1"/>
    <xf numFmtId="0" fontId="12" fillId="25" borderId="0" xfId="0" applyFont="1" applyFill="1" applyBorder="1" applyAlignment="1">
      <alignment horizontal="left" indent="1"/>
    </xf>
    <xf numFmtId="165" fontId="18" fillId="24" borderId="0" xfId="61" applyNumberFormat="1" applyFont="1" applyFill="1" applyBorder="1" applyAlignment="1">
      <alignment horizontal="center" wrapText="1"/>
    </xf>
    <xf numFmtId="2" fontId="12" fillId="24" borderId="0" xfId="41" applyNumberFormat="1" applyFont="1" applyFill="1" applyBorder="1" applyAlignment="1">
      <alignment horizontal="center" wrapText="1"/>
    </xf>
    <xf numFmtId="0" fontId="18" fillId="24" borderId="0" xfId="41" applyFont="1" applyFill="1" applyBorder="1" applyAlignment="1">
      <alignment horizontal="left" indent="1"/>
    </xf>
    <xf numFmtId="167" fontId="12" fillId="25" borderId="0" xfId="0" applyNumberFormat="1" applyFont="1" applyFill="1" applyBorder="1" applyAlignment="1">
      <alignment horizontal="center"/>
    </xf>
    <xf numFmtId="0" fontId="11" fillId="24" borderId="0" xfId="41" applyFont="1" applyFill="1" applyBorder="1" applyAlignment="1">
      <alignment horizontal="center" vertical="center"/>
    </xf>
    <xf numFmtId="1" fontId="12" fillId="25" borderId="0" xfId="0" applyNumberFormat="1" applyFont="1" applyFill="1" applyBorder="1" applyAlignment="1">
      <alignment horizontal="center"/>
    </xf>
    <xf numFmtId="1" fontId="11" fillId="25" borderId="0" xfId="0" applyNumberFormat="1" applyFont="1" applyFill="1" applyBorder="1" applyAlignment="1">
      <alignment horizontal="center"/>
    </xf>
    <xf numFmtId="3" fontId="79" fillId="24" borderId="0" xfId="41" applyNumberFormat="1" applyFont="1" applyFill="1" applyBorder="1" applyAlignment="1">
      <alignment horizontal="right" wrapText="1"/>
    </xf>
    <xf numFmtId="0" fontId="11" fillId="24" borderId="0" xfId="41" applyFont="1" applyFill="1" applyBorder="1" applyAlignment="1">
      <alignment horizontal="center"/>
    </xf>
    <xf numFmtId="0" fontId="79" fillId="24" borderId="0" xfId="41" applyFont="1" applyFill="1" applyBorder="1"/>
    <xf numFmtId="0" fontId="15" fillId="31" borderId="53" xfId="0" applyFont="1" applyFill="1" applyBorder="1" applyAlignment="1">
      <alignment vertical="center"/>
    </xf>
    <xf numFmtId="0" fontId="13" fillId="31" borderId="54" xfId="0" applyFont="1" applyFill="1" applyBorder="1" applyAlignment="1">
      <alignment vertical="center"/>
    </xf>
    <xf numFmtId="0" fontId="0" fillId="0" borderId="0" xfId="0" applyBorder="1" applyAlignment="1">
      <alignment vertical="center"/>
    </xf>
    <xf numFmtId="3" fontId="12" fillId="25" borderId="0" xfId="62" applyNumberFormat="1" applyFont="1" applyFill="1" applyAlignment="1">
      <alignment horizontal="right"/>
    </xf>
    <xf numFmtId="3" fontId="12" fillId="25" borderId="0" xfId="62" applyNumberFormat="1" applyFont="1" applyFill="1" applyAlignment="1">
      <alignment horizontal="right" vertical="center"/>
    </xf>
    <xf numFmtId="0" fontId="12" fillId="34" borderId="0" xfId="0" applyFont="1" applyFill="1" applyBorder="1"/>
    <xf numFmtId="3" fontId="12" fillId="34" borderId="0" xfId="62" applyNumberFormat="1" applyFont="1" applyFill="1" applyAlignment="1">
      <alignment horizontal="right"/>
    </xf>
    <xf numFmtId="164" fontId="16" fillId="35" borderId="0" xfId="41" applyNumberFormat="1" applyFont="1" applyFill="1" applyBorder="1" applyAlignment="1">
      <alignment horizontal="center" wrapText="1"/>
    </xf>
    <xf numFmtId="3" fontId="12" fillId="25" borderId="0" xfId="62" applyNumberFormat="1" applyFont="1" applyFill="1"/>
    <xf numFmtId="0" fontId="12" fillId="25" borderId="0" xfId="0" applyFont="1" applyFill="1" applyBorder="1" applyAlignment="1">
      <alignment horizontal="left" vertical="center"/>
    </xf>
    <xf numFmtId="3" fontId="11" fillId="35" borderId="0" xfId="41" applyNumberFormat="1" applyFont="1" applyFill="1" applyBorder="1" applyAlignment="1">
      <alignment horizontal="right" wrapText="1"/>
    </xf>
    <xf numFmtId="3" fontId="12" fillId="35" borderId="0" xfId="41" applyNumberFormat="1" applyFont="1" applyFill="1" applyBorder="1" applyAlignment="1">
      <alignment horizontal="right" wrapText="1"/>
    </xf>
    <xf numFmtId="3" fontId="11" fillId="24" borderId="0" xfId="41" applyNumberFormat="1" applyFont="1" applyFill="1" applyBorder="1" applyAlignment="1">
      <alignment horizontal="right" wrapText="1"/>
    </xf>
    <xf numFmtId="3" fontId="12" fillId="24" borderId="0" xfId="41" applyNumberFormat="1" applyFont="1" applyFill="1" applyBorder="1" applyAlignment="1">
      <alignment horizontal="right" wrapText="1"/>
    </xf>
    <xf numFmtId="0" fontId="29" fillId="24" borderId="0" xfId="41" applyFont="1" applyFill="1" applyBorder="1" applyAlignment="1">
      <alignment wrapText="1"/>
    </xf>
    <xf numFmtId="0" fontId="29" fillId="24" borderId="57" xfId="41" applyFont="1" applyFill="1" applyBorder="1" applyAlignment="1">
      <alignment horizontal="left" vertical="top" wrapText="1"/>
    </xf>
    <xf numFmtId="0" fontId="16" fillId="24" borderId="0" xfId="41" applyFont="1" applyFill="1" applyBorder="1"/>
    <xf numFmtId="0" fontId="11" fillId="24" borderId="0" xfId="41" applyFont="1" applyFill="1" applyBorder="1" applyAlignment="1">
      <alignment horizontal="left" vertical="center" indent="1"/>
    </xf>
    <xf numFmtId="3" fontId="12" fillId="34" borderId="0" xfId="41" applyNumberFormat="1" applyFont="1" applyFill="1" applyBorder="1" applyAlignment="1">
      <alignment horizontal="right" wrapText="1"/>
    </xf>
    <xf numFmtId="0" fontId="29" fillId="35" borderId="57" xfId="41" applyFont="1" applyFill="1" applyBorder="1" applyAlignment="1">
      <alignment horizontal="left" vertical="top" wrapText="1"/>
    </xf>
    <xf numFmtId="0" fontId="16" fillId="35" borderId="0" xfId="41" applyFont="1" applyFill="1" applyBorder="1"/>
    <xf numFmtId="0" fontId="53" fillId="24" borderId="0" xfId="41" applyFont="1" applyFill="1" applyBorder="1" applyAlignment="1">
      <alignment wrapText="1"/>
    </xf>
    <xf numFmtId="165" fontId="79" fillId="24" borderId="0" xfId="41" applyNumberFormat="1" applyFont="1" applyFill="1" applyBorder="1" applyAlignment="1">
      <alignment horizontal="right"/>
    </xf>
    <xf numFmtId="165" fontId="79" fillId="35" borderId="0" xfId="41" applyNumberFormat="1" applyFont="1" applyFill="1" applyBorder="1" applyAlignment="1">
      <alignment horizontal="right"/>
    </xf>
    <xf numFmtId="164" fontId="79" fillId="24" borderId="0" xfId="41" applyNumberFormat="1" applyFont="1" applyFill="1" applyBorder="1" applyAlignment="1">
      <alignment horizontal="right" indent="1"/>
    </xf>
    <xf numFmtId="165" fontId="79" fillId="24" borderId="0" xfId="41" applyNumberFormat="1" applyFont="1" applyFill="1" applyBorder="1" applyAlignment="1">
      <alignment horizontal="right" indent="1"/>
    </xf>
    <xf numFmtId="165" fontId="79" fillId="35" borderId="0" xfId="41" applyNumberFormat="1" applyFont="1" applyFill="1" applyBorder="1" applyAlignment="1">
      <alignment horizontal="right" indent="1"/>
    </xf>
    <xf numFmtId="0" fontId="79" fillId="24" borderId="0" xfId="41" applyFont="1" applyFill="1" applyBorder="1" applyAlignment="1">
      <alignment vertical="center"/>
    </xf>
    <xf numFmtId="3" fontId="79" fillId="24" borderId="0" xfId="41" applyNumberFormat="1" applyFont="1" applyFill="1" applyBorder="1" applyAlignment="1">
      <alignment horizontal="right" vertical="center" wrapText="1"/>
    </xf>
    <xf numFmtId="0" fontId="11" fillId="25" borderId="33" xfId="54" applyFont="1" applyFill="1" applyBorder="1" applyAlignment="1">
      <alignment horizontal="center" vertical="center"/>
    </xf>
    <xf numFmtId="0" fontId="16" fillId="25" borderId="0" xfId="54" applyFont="1" applyFill="1" applyBorder="1" applyAlignment="1">
      <alignment horizontal="left" vertical="center"/>
    </xf>
    <xf numFmtId="0" fontId="80" fillId="25" borderId="0" xfId="0" applyFont="1" applyFill="1"/>
    <xf numFmtId="0" fontId="80" fillId="25" borderId="13" xfId="0" applyFont="1" applyFill="1" applyBorder="1"/>
    <xf numFmtId="0" fontId="15" fillId="26" borderId="50" xfId="0" applyFont="1" applyFill="1" applyBorder="1" applyAlignment="1">
      <alignment vertical="center"/>
    </xf>
    <xf numFmtId="0" fontId="24" fillId="25" borderId="13" xfId="0" applyFont="1" applyFill="1" applyBorder="1"/>
    <xf numFmtId="0" fontId="0" fillId="0" borderId="0" xfId="0"/>
    <xf numFmtId="167" fontId="12" fillId="25" borderId="0" xfId="62" applyNumberFormat="1" applyFont="1" applyFill="1" applyAlignment="1">
      <alignment horizontal="center"/>
    </xf>
    <xf numFmtId="0" fontId="2" fillId="25" borderId="12" xfId="0" applyFont="1" applyFill="1" applyBorder="1"/>
    <xf numFmtId="0" fontId="7" fillId="25" borderId="10" xfId="0" applyFont="1" applyFill="1" applyBorder="1" applyAlignment="1">
      <alignment horizontal="left"/>
    </xf>
    <xf numFmtId="0" fontId="2" fillId="25" borderId="10" xfId="0" applyFont="1" applyFill="1" applyBorder="1"/>
    <xf numFmtId="0" fontId="12" fillId="31" borderId="54" xfId="0" applyFont="1" applyFill="1" applyBorder="1" applyAlignment="1">
      <alignment vertical="center"/>
    </xf>
    <xf numFmtId="0" fontId="63" fillId="31" borderId="54" xfId="0" applyFont="1" applyFill="1" applyBorder="1" applyAlignment="1">
      <alignment vertical="center"/>
    </xf>
    <xf numFmtId="0" fontId="12" fillId="31" borderId="55" xfId="0" applyFont="1" applyFill="1" applyBorder="1" applyAlignment="1">
      <alignment vertical="center"/>
    </xf>
    <xf numFmtId="0" fontId="12" fillId="31" borderId="55" xfId="0" applyFont="1" applyFill="1" applyBorder="1" applyAlignment="1">
      <alignment horizontal="right" vertical="center"/>
    </xf>
    <xf numFmtId="0" fontId="11" fillId="25" borderId="26" xfId="0" applyFont="1" applyFill="1" applyBorder="1" applyAlignment="1"/>
    <xf numFmtId="0" fontId="10" fillId="25" borderId="0" xfId="0" applyFont="1" applyFill="1" applyBorder="1" applyAlignment="1">
      <alignment vertical="center"/>
    </xf>
    <xf numFmtId="0" fontId="11" fillId="25" borderId="0" xfId="0" applyFont="1" applyFill="1" applyBorder="1" applyAlignment="1">
      <alignment horizontal="right"/>
    </xf>
    <xf numFmtId="0" fontId="12" fillId="25" borderId="0" xfId="0" applyFont="1" applyFill="1" applyBorder="1" applyAlignment="1">
      <alignment horizontal="left" indent="2"/>
    </xf>
    <xf numFmtId="0" fontId="13" fillId="31" borderId="54" xfId="0" applyFont="1" applyFill="1" applyBorder="1" applyAlignment="1">
      <alignment horizontal="right" vertical="center"/>
    </xf>
    <xf numFmtId="0" fontId="0" fillId="25" borderId="0" xfId="0" applyFill="1" applyBorder="1" applyAlignment="1">
      <alignment vertical="top"/>
    </xf>
    <xf numFmtId="0" fontId="4" fillId="25" borderId="11" xfId="0" applyFont="1" applyFill="1" applyBorder="1" applyAlignment="1">
      <alignment vertical="top"/>
    </xf>
    <xf numFmtId="0" fontId="58" fillId="25" borderId="0" xfId="0" applyFont="1" applyFill="1" applyBorder="1" applyAlignment="1">
      <alignment vertical="top" wrapText="1"/>
    </xf>
    <xf numFmtId="0" fontId="0" fillId="0" borderId="0" xfId="0" applyAlignment="1">
      <alignment vertical="top"/>
    </xf>
    <xf numFmtId="0" fontId="0" fillId="25" borderId="57" xfId="0" applyFill="1" applyBorder="1"/>
    <xf numFmtId="0" fontId="2" fillId="25" borderId="57" xfId="0" applyFont="1" applyFill="1" applyBorder="1"/>
    <xf numFmtId="0" fontId="12" fillId="25" borderId="57" xfId="0" applyFont="1" applyFill="1" applyBorder="1"/>
    <xf numFmtId="0" fontId="58" fillId="25" borderId="0" xfId="0" applyFont="1" applyFill="1" applyBorder="1" applyAlignment="1">
      <alignment wrapText="1"/>
    </xf>
    <xf numFmtId="164" fontId="79" fillId="25" borderId="0" xfId="0" applyNumberFormat="1" applyFont="1" applyFill="1" applyBorder="1" applyAlignment="1">
      <alignment horizontal="right"/>
    </xf>
    <xf numFmtId="0" fontId="10" fillId="34" borderId="0" xfId="0" applyFont="1" applyFill="1" applyBorder="1"/>
    <xf numFmtId="3" fontId="34" fillId="34" borderId="0" xfId="0" applyNumberFormat="1" applyFont="1" applyFill="1" applyBorder="1" applyAlignment="1">
      <alignment horizontal="right"/>
    </xf>
    <xf numFmtId="3" fontId="12" fillId="34" borderId="0" xfId="0" applyNumberFormat="1" applyFont="1" applyFill="1" applyBorder="1" applyAlignment="1">
      <alignment horizontal="right" vertical="center"/>
    </xf>
    <xf numFmtId="0" fontId="0" fillId="25" borderId="0" xfId="0" applyFill="1" applyAlignment="1"/>
    <xf numFmtId="0" fontId="0" fillId="25" borderId="0" xfId="0" applyFill="1" applyBorder="1" applyAlignment="1"/>
    <xf numFmtId="0" fontId="10" fillId="34" borderId="0" xfId="0" applyFont="1" applyFill="1" applyBorder="1" applyAlignment="1"/>
    <xf numFmtId="0" fontId="4" fillId="25" borderId="11" xfId="0" applyFont="1" applyFill="1" applyBorder="1" applyAlignment="1"/>
    <xf numFmtId="0" fontId="0" fillId="0" borderId="0" xfId="0" applyAlignment="1"/>
    <xf numFmtId="0" fontId="10" fillId="34" borderId="0" xfId="0" applyFont="1" applyFill="1" applyBorder="1" applyAlignment="1">
      <alignment vertical="center"/>
    </xf>
    <xf numFmtId="0" fontId="4" fillId="25" borderId="11" xfId="0" applyFont="1" applyFill="1" applyBorder="1" applyAlignment="1">
      <alignment vertical="center"/>
    </xf>
    <xf numFmtId="4" fontId="12" fillId="34" borderId="0" xfId="0" applyNumberFormat="1" applyFont="1" applyFill="1" applyBorder="1" applyAlignment="1">
      <alignment horizontal="right"/>
    </xf>
    <xf numFmtId="0" fontId="11" fillId="34" borderId="0" xfId="0" applyFont="1" applyFill="1" applyBorder="1" applyAlignment="1">
      <alignment horizontal="right"/>
    </xf>
    <xf numFmtId="164" fontId="79" fillId="34" borderId="0" xfId="0" applyNumberFormat="1" applyFont="1" applyFill="1" applyBorder="1" applyAlignment="1">
      <alignment horizontal="right"/>
    </xf>
    <xf numFmtId="0" fontId="4" fillId="34" borderId="11" xfId="0" applyFont="1" applyFill="1" applyBorder="1"/>
    <xf numFmtId="0" fontId="12" fillId="0" borderId="0" xfId="0" applyFont="1"/>
    <xf numFmtId="3" fontId="2" fillId="0" borderId="0" xfId="0" applyNumberFormat="1" applyFont="1"/>
    <xf numFmtId="0" fontId="79" fillId="25" borderId="0" xfId="0" applyFont="1" applyFill="1" applyBorder="1" applyAlignment="1">
      <alignment horizontal="left"/>
    </xf>
    <xf numFmtId="0" fontId="11" fillId="25" borderId="12" xfId="0" applyFont="1" applyFill="1" applyBorder="1" applyAlignment="1">
      <alignment horizontal="center"/>
    </xf>
    <xf numFmtId="0" fontId="11" fillId="25" borderId="33" xfId="0" applyFont="1" applyFill="1" applyBorder="1" applyAlignment="1">
      <alignment horizontal="center"/>
    </xf>
    <xf numFmtId="0" fontId="11" fillId="25" borderId="12" xfId="0" applyFont="1" applyFill="1" applyBorder="1" applyAlignment="1">
      <alignment horizontal="right"/>
    </xf>
    <xf numFmtId="0" fontId="11" fillId="24" borderId="0" xfId="41" applyFont="1" applyFill="1" applyBorder="1" applyAlignment="1">
      <alignment horizontal="left" indent="1"/>
    </xf>
    <xf numFmtId="0" fontId="9" fillId="25" borderId="10" xfId="0" applyFont="1" applyFill="1" applyBorder="1" applyAlignment="1">
      <alignment horizontal="left"/>
    </xf>
    <xf numFmtId="0" fontId="9" fillId="25" borderId="0" xfId="0" applyFont="1" applyFill="1" applyBorder="1" applyAlignment="1">
      <alignment horizontal="left"/>
    </xf>
    <xf numFmtId="0" fontId="11" fillId="25" borderId="0" xfId="0" applyFont="1" applyFill="1" applyBorder="1" applyAlignment="1">
      <alignment horizontal="center"/>
    </xf>
    <xf numFmtId="0" fontId="10" fillId="25" borderId="0" xfId="0" applyFont="1" applyFill="1" applyBorder="1"/>
    <xf numFmtId="3" fontId="11" fillId="25" borderId="12" xfId="0" applyNumberFormat="1" applyFont="1" applyFill="1" applyBorder="1" applyAlignment="1">
      <alignment horizontal="center"/>
    </xf>
    <xf numFmtId="3" fontId="11" fillId="25" borderId="0" xfId="0" applyNumberFormat="1" applyFont="1" applyFill="1" applyBorder="1" applyAlignment="1">
      <alignment horizontal="center"/>
    </xf>
    <xf numFmtId="0" fontId="0" fillId="26" borderId="52" xfId="0" applyFill="1" applyBorder="1"/>
    <xf numFmtId="3" fontId="2" fillId="25" borderId="10" xfId="0" applyNumberFormat="1" applyFont="1" applyFill="1" applyBorder="1" applyAlignment="1">
      <alignment horizontal="center"/>
    </xf>
    <xf numFmtId="0" fontId="2" fillId="25" borderId="10" xfId="0" applyFont="1" applyFill="1" applyBorder="1" applyAlignment="1">
      <alignment horizontal="center"/>
    </xf>
    <xf numFmtId="3" fontId="9" fillId="25" borderId="10" xfId="0" applyNumberFormat="1" applyFont="1" applyFill="1" applyBorder="1" applyAlignment="1">
      <alignment horizontal="center"/>
    </xf>
    <xf numFmtId="3" fontId="2" fillId="25" borderId="0" xfId="0" applyNumberFormat="1" applyFont="1" applyFill="1" applyBorder="1" applyAlignment="1">
      <alignment horizontal="center"/>
    </xf>
    <xf numFmtId="0" fontId="2" fillId="25" borderId="0" xfId="0" applyFont="1" applyFill="1" applyBorder="1" applyAlignment="1">
      <alignment horizontal="center"/>
    </xf>
    <xf numFmtId="3" fontId="0" fillId="25" borderId="0" xfId="0" applyNumberFormat="1" applyFill="1" applyBorder="1" applyAlignment="1">
      <alignment horizontal="center"/>
    </xf>
    <xf numFmtId="0" fontId="15" fillId="26" borderId="51" xfId="0" applyFont="1" applyFill="1" applyBorder="1" applyAlignment="1">
      <alignment vertical="center"/>
    </xf>
    <xf numFmtId="0" fontId="72" fillId="26" borderId="51" xfId="0" applyFont="1" applyFill="1" applyBorder="1" applyAlignment="1">
      <alignment horizontal="center" vertical="center"/>
    </xf>
    <xf numFmtId="0" fontId="72" fillId="26" borderId="52" xfId="0" applyFont="1" applyFill="1" applyBorder="1" applyAlignment="1">
      <alignment horizontal="center" vertical="center"/>
    </xf>
    <xf numFmtId="0" fontId="72" fillId="25" borderId="0" xfId="0" applyFont="1" applyFill="1" applyBorder="1" applyAlignment="1">
      <alignment horizontal="center" vertical="center"/>
    </xf>
    <xf numFmtId="0" fontId="2" fillId="0" borderId="0" xfId="0" applyFont="1" applyBorder="1"/>
    <xf numFmtId="165" fontId="2" fillId="25" borderId="0" xfId="0" applyNumberFormat="1" applyFont="1" applyFill="1" applyBorder="1" applyAlignment="1">
      <alignment horizontal="right" vertical="center"/>
    </xf>
    <xf numFmtId="165" fontId="2" fillId="34" borderId="0" xfId="0" applyNumberFormat="1" applyFont="1" applyFill="1" applyBorder="1" applyAlignment="1">
      <alignment horizontal="right" vertical="center"/>
    </xf>
    <xf numFmtId="165" fontId="12" fillId="25" borderId="0" xfId="0" applyNumberFormat="1" applyFont="1" applyFill="1" applyBorder="1" applyAlignment="1">
      <alignment horizontal="right" vertical="center"/>
    </xf>
    <xf numFmtId="165" fontId="12" fillId="34" borderId="0" xfId="0" applyNumberFormat="1" applyFont="1" applyFill="1" applyBorder="1" applyAlignment="1">
      <alignment horizontal="right" vertical="center"/>
    </xf>
    <xf numFmtId="165" fontId="2" fillId="25" borderId="0" xfId="0" applyNumberFormat="1" applyFont="1" applyFill="1" applyBorder="1" applyAlignment="1">
      <alignment horizontal="center" vertical="center"/>
    </xf>
    <xf numFmtId="165" fontId="1" fillId="25" borderId="0" xfId="0" applyNumberFormat="1" applyFont="1" applyFill="1" applyBorder="1" applyAlignment="1">
      <alignment horizontal="center" vertical="center"/>
    </xf>
    <xf numFmtId="0" fontId="11" fillId="25" borderId="0" xfId="0" applyFont="1" applyFill="1" applyBorder="1" applyAlignment="1">
      <alignment horizontal="left"/>
    </xf>
    <xf numFmtId="49" fontId="12" fillId="25" borderId="0" xfId="0" applyNumberFormat="1" applyFont="1" applyFill="1" applyBorder="1" applyAlignment="1">
      <alignment horizontal="left" indent="1"/>
    </xf>
    <xf numFmtId="165" fontId="79" fillId="25" borderId="0" xfId="0" applyNumberFormat="1" applyFont="1" applyFill="1" applyBorder="1" applyAlignment="1">
      <alignment horizontal="right" vertical="center" wrapText="1"/>
    </xf>
    <xf numFmtId="165" fontId="79" fillId="34" borderId="0" xfId="0" applyNumberFormat="1" applyFont="1" applyFill="1" applyBorder="1" applyAlignment="1">
      <alignment horizontal="right" vertical="center" wrapText="1"/>
    </xf>
    <xf numFmtId="0" fontId="81" fillId="25" borderId="0" xfId="0" applyFont="1" applyFill="1" applyAlignment="1">
      <alignment vertical="center"/>
    </xf>
    <xf numFmtId="0" fontId="81" fillId="25" borderId="13" xfId="0" applyFont="1" applyFill="1" applyBorder="1" applyAlignment="1">
      <alignment vertical="center"/>
    </xf>
    <xf numFmtId="0" fontId="81" fillId="0" borderId="0" xfId="0" applyFont="1" applyFill="1" applyAlignment="1">
      <alignment vertical="center"/>
    </xf>
    <xf numFmtId="165" fontId="79" fillId="25" borderId="0" xfId="0" applyNumberFormat="1" applyFont="1" applyFill="1" applyBorder="1" applyAlignment="1">
      <alignment horizontal="right" vertical="center"/>
    </xf>
    <xf numFmtId="165" fontId="79" fillId="34" borderId="0" xfId="0" applyNumberFormat="1" applyFont="1" applyFill="1" applyBorder="1" applyAlignment="1">
      <alignment horizontal="right" vertical="center"/>
    </xf>
    <xf numFmtId="0" fontId="81" fillId="0" borderId="0" xfId="0" applyFont="1" applyAlignment="1">
      <alignment vertical="center"/>
    </xf>
    <xf numFmtId="165" fontId="12" fillId="25" borderId="0" xfId="0" applyNumberFormat="1" applyFont="1" applyFill="1" applyBorder="1" applyAlignment="1">
      <alignment horizontal="center" vertical="center"/>
    </xf>
    <xf numFmtId="3" fontId="16" fillId="25" borderId="0" xfId="0" applyNumberFormat="1" applyFont="1" applyFill="1" applyBorder="1" applyAlignment="1">
      <alignment horizontal="right" vertical="center"/>
    </xf>
    <xf numFmtId="49" fontId="82" fillId="25" borderId="0" xfId="0" applyNumberFormat="1" applyFont="1" applyFill="1" applyBorder="1" applyAlignment="1">
      <alignment horizontal="left" indent="1"/>
    </xf>
    <xf numFmtId="0" fontId="81" fillId="25" borderId="0" xfId="0" applyFont="1" applyFill="1"/>
    <xf numFmtId="0" fontId="79" fillId="0" borderId="0" xfId="0" applyFont="1"/>
    <xf numFmtId="0" fontId="24" fillId="25" borderId="0" xfId="0" applyFont="1" applyFill="1"/>
    <xf numFmtId="49" fontId="11" fillId="25" borderId="0" xfId="0" applyNumberFormat="1" applyFont="1" applyFill="1" applyBorder="1" applyAlignment="1">
      <alignment horizontal="left" indent="1"/>
    </xf>
    <xf numFmtId="165" fontId="24" fillId="25" borderId="0" xfId="0" applyNumberFormat="1" applyFont="1" applyFill="1" applyBorder="1" applyAlignment="1">
      <alignment horizontal="center" vertical="center"/>
    </xf>
    <xf numFmtId="0" fontId="24" fillId="0" borderId="0" xfId="0" applyFont="1"/>
    <xf numFmtId="0" fontId="24" fillId="0" borderId="0" xfId="0" applyFont="1" applyFill="1"/>
    <xf numFmtId="0" fontId="79" fillId="25" borderId="0" xfId="0" applyFont="1" applyFill="1"/>
    <xf numFmtId="0" fontId="79" fillId="25" borderId="13" xfId="0" applyFont="1" applyFill="1" applyBorder="1"/>
    <xf numFmtId="49" fontId="79" fillId="25" borderId="0" xfId="0" applyNumberFormat="1" applyFont="1" applyFill="1" applyBorder="1" applyAlignment="1">
      <alignment horizontal="left" indent="1"/>
    </xf>
    <xf numFmtId="165" fontId="79" fillId="25" borderId="0" xfId="0" applyNumberFormat="1" applyFont="1" applyFill="1" applyBorder="1" applyAlignment="1">
      <alignment horizontal="center" vertical="center"/>
    </xf>
    <xf numFmtId="0" fontId="79" fillId="0" borderId="0" xfId="0" applyFont="1" applyFill="1"/>
    <xf numFmtId="0" fontId="79" fillId="25" borderId="0" xfId="0" applyFont="1" applyFill="1" applyBorder="1" applyAlignment="1">
      <alignment horizontal="justify"/>
    </xf>
    <xf numFmtId="0" fontId="86" fillId="25" borderId="0" xfId="0" applyFont="1" applyFill="1" applyAlignment="1">
      <alignment vertical="center" wrapText="1"/>
    </xf>
    <xf numFmtId="0" fontId="86" fillId="34" borderId="0" xfId="0" applyFont="1" applyFill="1" applyAlignment="1">
      <alignment vertical="center" wrapText="1"/>
    </xf>
    <xf numFmtId="165" fontId="16" fillId="25" borderId="0" xfId="0" applyNumberFormat="1" applyFont="1" applyFill="1" applyBorder="1" applyAlignment="1">
      <alignment horizontal="right" vertical="center"/>
    </xf>
    <xf numFmtId="165" fontId="16" fillId="34" borderId="0" xfId="0" applyNumberFormat="1" applyFont="1" applyFill="1" applyBorder="1" applyAlignment="1">
      <alignment horizontal="right" vertical="center"/>
    </xf>
    <xf numFmtId="0" fontId="0" fillId="25" borderId="58" xfId="0" applyFill="1" applyBorder="1"/>
    <xf numFmtId="0" fontId="14" fillId="26" borderId="48" xfId="0" applyFont="1" applyFill="1" applyBorder="1" applyAlignment="1">
      <alignment horizontal="center" vertical="center"/>
    </xf>
    <xf numFmtId="0" fontId="1" fillId="25" borderId="0" xfId="0" applyFont="1" applyFill="1"/>
    <xf numFmtId="49" fontId="2" fillId="25" borderId="0" xfId="0" applyNumberFormat="1" applyFont="1" applyFill="1" applyBorder="1" applyAlignment="1">
      <alignment horizontal="center"/>
    </xf>
    <xf numFmtId="49" fontId="12" fillId="25" borderId="0" xfId="0" applyNumberFormat="1" applyFont="1" applyFill="1" applyBorder="1" applyAlignment="1">
      <alignment horizontal="center"/>
    </xf>
    <xf numFmtId="0" fontId="12" fillId="25" borderId="0" xfId="0" applyNumberFormat="1" applyFont="1" applyFill="1" applyBorder="1" applyAlignment="1">
      <alignment horizontal="center"/>
    </xf>
    <xf numFmtId="0" fontId="1" fillId="0" borderId="0" xfId="0" applyFont="1"/>
    <xf numFmtId="3" fontId="1" fillId="0" borderId="0" xfId="0" applyNumberFormat="1" applyFont="1" applyAlignment="1">
      <alignment horizontal="center"/>
    </xf>
    <xf numFmtId="0" fontId="1" fillId="0" borderId="0" xfId="0" applyFont="1" applyAlignment="1">
      <alignment horizontal="center"/>
    </xf>
    <xf numFmtId="0" fontId="0" fillId="0" borderId="0" xfId="0" applyAlignment="1">
      <alignment horizontal="center"/>
    </xf>
    <xf numFmtId="3" fontId="0" fillId="0" borderId="0" xfId="0" applyNumberFormat="1" applyAlignment="1">
      <alignment horizontal="center"/>
    </xf>
    <xf numFmtId="3" fontId="0" fillId="25" borderId="0" xfId="0" applyNumberFormat="1" applyFill="1" applyAlignment="1">
      <alignment horizontal="center"/>
    </xf>
    <xf numFmtId="0" fontId="0" fillId="26" borderId="48" xfId="0" applyFill="1" applyBorder="1"/>
    <xf numFmtId="0" fontId="13" fillId="26" borderId="51" xfId="0" applyFont="1" applyFill="1" applyBorder="1" applyAlignment="1">
      <alignment vertical="center"/>
    </xf>
    <xf numFmtId="0" fontId="3" fillId="26" borderId="51" xfId="0" applyFont="1" applyFill="1" applyBorder="1" applyAlignment="1">
      <alignment vertical="center"/>
    </xf>
    <xf numFmtId="0" fontId="3" fillId="26" borderId="52" xfId="0" applyFont="1" applyFill="1" applyBorder="1" applyAlignment="1">
      <alignment vertical="center"/>
    </xf>
    <xf numFmtId="0" fontId="0" fillId="25" borderId="61" xfId="0" applyFill="1" applyBorder="1" applyAlignment="1"/>
    <xf numFmtId="0" fontId="11" fillId="25" borderId="33" xfId="0" applyFont="1" applyFill="1" applyBorder="1" applyAlignment="1">
      <alignment vertical="center"/>
    </xf>
    <xf numFmtId="167" fontId="79" fillId="25" borderId="0" xfId="0" applyNumberFormat="1" applyFont="1" applyFill="1" applyBorder="1" applyAlignment="1">
      <alignment horizontal="center"/>
    </xf>
    <xf numFmtId="0" fontId="11" fillId="25" borderId="0" xfId="0" applyFont="1" applyFill="1" applyBorder="1" applyAlignment="1">
      <alignment vertical="center"/>
    </xf>
    <xf numFmtId="0" fontId="82" fillId="25" borderId="0" xfId="0" applyFont="1" applyFill="1" applyBorder="1"/>
    <xf numFmtId="0" fontId="88" fillId="25" borderId="0" xfId="0" applyFont="1" applyFill="1" applyBorder="1"/>
    <xf numFmtId="0" fontId="80" fillId="0" borderId="0" xfId="0" applyFont="1"/>
    <xf numFmtId="0" fontId="12" fillId="24" borderId="0" xfId="41" applyFont="1" applyFill="1" applyBorder="1" applyAlignment="1">
      <alignment horizontal="left" indent="1"/>
    </xf>
    <xf numFmtId="0" fontId="21" fillId="25" borderId="0" xfId="0" applyFont="1" applyFill="1"/>
    <xf numFmtId="0" fontId="37" fillId="25" borderId="0" xfId="0" applyFont="1" applyFill="1" applyBorder="1"/>
    <xf numFmtId="0" fontId="89" fillId="25" borderId="0" xfId="0" applyFont="1" applyFill="1" applyBorder="1"/>
    <xf numFmtId="0" fontId="16" fillId="0" borderId="49" xfId="0" applyFont="1" applyBorder="1" applyAlignment="1"/>
    <xf numFmtId="0" fontId="0" fillId="26" borderId="51" xfId="0" applyFill="1" applyBorder="1" applyAlignment="1">
      <alignment vertical="center"/>
    </xf>
    <xf numFmtId="0" fontId="0" fillId="26" borderId="52" xfId="0" applyFill="1" applyBorder="1" applyAlignment="1">
      <alignment vertical="center"/>
    </xf>
    <xf numFmtId="164" fontId="11" fillId="25" borderId="0" xfId="0" applyNumberFormat="1" applyFont="1" applyFill="1" applyBorder="1" applyAlignment="1">
      <alignment horizontal="center"/>
    </xf>
    <xf numFmtId="0" fontId="29" fillId="25" borderId="12" xfId="0" applyFont="1" applyFill="1" applyBorder="1" applyAlignment="1">
      <alignment horizontal="center"/>
    </xf>
    <xf numFmtId="0" fontId="16" fillId="25" borderId="12" xfId="0" applyFont="1" applyFill="1" applyBorder="1" applyAlignment="1">
      <alignment horizontal="center"/>
    </xf>
    <xf numFmtId="164" fontId="79" fillId="25" borderId="0" xfId="0" applyNumberFormat="1" applyFont="1" applyFill="1" applyBorder="1" applyAlignment="1">
      <alignment horizontal="center"/>
    </xf>
    <xf numFmtId="0" fontId="79" fillId="25" borderId="0" xfId="0" applyFont="1" applyFill="1" applyBorder="1" applyAlignment="1">
      <alignment horizontal="right"/>
    </xf>
    <xf numFmtId="0" fontId="52" fillId="25" borderId="0" xfId="0" applyFont="1" applyFill="1"/>
    <xf numFmtId="0" fontId="52" fillId="25" borderId="13" xfId="0" applyFont="1" applyFill="1" applyBorder="1"/>
    <xf numFmtId="0" fontId="52" fillId="0" borderId="0" xfId="0" applyFont="1"/>
    <xf numFmtId="0" fontId="5" fillId="25" borderId="0" xfId="0" applyFont="1" applyFill="1" applyBorder="1"/>
    <xf numFmtId="165" fontId="12" fillId="25" borderId="0" xfId="0" applyNumberFormat="1" applyFont="1" applyFill="1" applyBorder="1" applyAlignment="1">
      <alignment horizontal="center"/>
    </xf>
    <xf numFmtId="0" fontId="14" fillId="26" borderId="67" xfId="0" applyFont="1" applyFill="1" applyBorder="1" applyAlignment="1">
      <alignment horizontal="center" vertical="center"/>
    </xf>
    <xf numFmtId="0" fontId="3" fillId="26" borderId="50" xfId="0" applyFont="1" applyFill="1" applyBorder="1" applyAlignment="1">
      <alignment vertical="center"/>
    </xf>
    <xf numFmtId="0" fontId="10" fillId="25" borderId="0" xfId="0" applyFont="1" applyFill="1" applyBorder="1" applyAlignment="1"/>
    <xf numFmtId="0" fontId="11" fillId="25" borderId="61" xfId="0" applyFont="1" applyFill="1" applyBorder="1" applyAlignment="1">
      <alignment horizontal="center"/>
    </xf>
    <xf numFmtId="0" fontId="0" fillId="25" borderId="0" xfId="0" applyFill="1" applyAlignment="1">
      <alignment vertical="justify"/>
    </xf>
    <xf numFmtId="0" fontId="88" fillId="25" borderId="11" xfId="0" applyFont="1" applyFill="1" applyBorder="1"/>
    <xf numFmtId="0" fontId="80" fillId="0" borderId="0" xfId="0" applyFont="1" applyAlignment="1">
      <alignment vertical="center"/>
    </xf>
    <xf numFmtId="3" fontId="12" fillId="38" borderId="0" xfId="63" applyNumberFormat="1" applyFont="1" applyFill="1" applyBorder="1" applyAlignment="1">
      <alignment horizontal="center" wrapText="1"/>
    </xf>
    <xf numFmtId="167" fontId="11" fillId="25" borderId="0" xfId="0" applyNumberFormat="1" applyFont="1" applyFill="1" applyBorder="1" applyAlignment="1">
      <alignment horizontal="center"/>
    </xf>
    <xf numFmtId="0" fontId="10" fillId="25" borderId="11" xfId="0" applyFont="1" applyFill="1" applyBorder="1"/>
    <xf numFmtId="167" fontId="12" fillId="25" borderId="0" xfId="0" applyNumberFormat="1" applyFont="1" applyFill="1" applyBorder="1"/>
    <xf numFmtId="164" fontId="92" fillId="24" borderId="0" xfId="41" applyNumberFormat="1" applyFont="1" applyFill="1" applyBorder="1" applyAlignment="1">
      <alignment horizontal="center" wrapText="1"/>
    </xf>
    <xf numFmtId="164" fontId="82" fillId="24" borderId="0" xfId="41" applyNumberFormat="1" applyFont="1" applyFill="1" applyBorder="1" applyAlignment="1">
      <alignment horizontal="center" wrapText="1"/>
    </xf>
    <xf numFmtId="0" fontId="36" fillId="24" borderId="0" xfId="41" applyFont="1" applyFill="1" applyBorder="1"/>
    <xf numFmtId="169" fontId="37" fillId="24" borderId="0" xfId="41" applyNumberFormat="1" applyFont="1" applyFill="1" applyBorder="1" applyAlignment="1">
      <alignment horizontal="center" wrapText="1"/>
    </xf>
    <xf numFmtId="0" fontId="89" fillId="25" borderId="11" xfId="0" applyFont="1" applyFill="1" applyBorder="1"/>
    <xf numFmtId="169" fontId="12" fillId="24" borderId="0" xfId="41" applyNumberFormat="1" applyFont="1" applyFill="1" applyBorder="1" applyAlignment="1">
      <alignment horizontal="center" wrapText="1"/>
    </xf>
    <xf numFmtId="168" fontId="12" fillId="24" borderId="0" xfId="41" applyNumberFormat="1" applyFont="1" applyFill="1" applyBorder="1" applyAlignment="1">
      <alignment horizontal="center" wrapText="1"/>
    </xf>
    <xf numFmtId="169" fontId="11" fillId="24" borderId="0" xfId="41" applyNumberFormat="1" applyFont="1" applyFill="1" applyBorder="1" applyAlignment="1">
      <alignment horizontal="center" wrapText="1"/>
    </xf>
    <xf numFmtId="168" fontId="11" fillId="24" borderId="0" xfId="41" applyNumberFormat="1" applyFont="1" applyFill="1" applyBorder="1" applyAlignment="1">
      <alignment horizontal="center" wrapText="1"/>
    </xf>
    <xf numFmtId="0" fontId="5" fillId="25" borderId="11" xfId="0" applyFont="1" applyFill="1" applyBorder="1"/>
    <xf numFmtId="0" fontId="11" fillId="24" borderId="0" xfId="41" applyFont="1" applyFill="1" applyBorder="1" applyAlignment="1">
      <alignment horizontal="left" wrapText="1"/>
    </xf>
    <xf numFmtId="0" fontId="12" fillId="24" borderId="0" xfId="41" applyFont="1" applyFill="1" applyBorder="1" applyAlignment="1">
      <alignment horizontal="left"/>
    </xf>
    <xf numFmtId="165" fontId="2" fillId="25" borderId="0" xfId="0" applyNumberFormat="1" applyFont="1" applyFill="1" applyBorder="1" applyAlignment="1">
      <alignment horizontal="center"/>
    </xf>
    <xf numFmtId="0" fontId="11" fillId="25" borderId="56" xfId="0" applyFont="1" applyFill="1" applyBorder="1" applyAlignment="1">
      <alignment vertical="center"/>
    </xf>
    <xf numFmtId="0" fontId="11" fillId="25" borderId="11" xfId="0" applyFont="1" applyFill="1" applyBorder="1" applyAlignment="1">
      <alignment horizontal="center"/>
    </xf>
    <xf numFmtId="0" fontId="16" fillId="25" borderId="74" xfId="0" applyFont="1" applyFill="1" applyBorder="1" applyAlignment="1">
      <alignment horizontal="center"/>
    </xf>
    <xf numFmtId="0" fontId="11" fillId="25" borderId="76" xfId="0" applyFont="1" applyFill="1" applyBorder="1" applyAlignment="1">
      <alignment horizontal="center"/>
    </xf>
    <xf numFmtId="0" fontId="36" fillId="25" borderId="0" xfId="0" applyFont="1" applyFill="1" applyBorder="1" applyAlignment="1">
      <alignment horizontal="center"/>
    </xf>
    <xf numFmtId="0" fontId="80" fillId="25" borderId="0" xfId="0" applyFont="1" applyFill="1" applyBorder="1"/>
    <xf numFmtId="167" fontId="79" fillId="25" borderId="0" xfId="0" applyNumberFormat="1" applyFont="1" applyFill="1" applyBorder="1" applyAlignment="1"/>
    <xf numFmtId="167" fontId="79" fillId="25" borderId="76" xfId="0" applyNumberFormat="1" applyFont="1" applyFill="1" applyBorder="1" applyAlignment="1"/>
    <xf numFmtId="167" fontId="79" fillId="34" borderId="0" xfId="0" applyNumberFormat="1" applyFont="1" applyFill="1" applyBorder="1" applyAlignment="1"/>
    <xf numFmtId="167" fontId="11" fillId="25" borderId="0" xfId="0" applyNumberFormat="1" applyFont="1" applyFill="1" applyBorder="1" applyAlignment="1"/>
    <xf numFmtId="167" fontId="11" fillId="25" borderId="76" xfId="0" applyNumberFormat="1" applyFont="1" applyFill="1" applyBorder="1" applyAlignment="1"/>
    <xf numFmtId="167" fontId="11" fillId="34" borderId="0" xfId="0" applyNumberFormat="1" applyFont="1" applyFill="1" applyBorder="1" applyAlignment="1"/>
    <xf numFmtId="0" fontId="12" fillId="24" borderId="0" xfId="41" applyFont="1" applyFill="1" applyBorder="1"/>
    <xf numFmtId="0" fontId="12" fillId="25" borderId="0" xfId="0" applyFont="1" applyFill="1" applyBorder="1" applyAlignment="1">
      <alignment horizontal="center"/>
    </xf>
    <xf numFmtId="167" fontId="12" fillId="24" borderId="0" xfId="41" applyNumberFormat="1" applyFont="1" applyFill="1" applyBorder="1" applyAlignment="1">
      <alignment wrapText="1"/>
    </xf>
    <xf numFmtId="167" fontId="12" fillId="25" borderId="0" xfId="0" applyNumberFormat="1" applyFont="1" applyFill="1" applyBorder="1" applyAlignment="1"/>
    <xf numFmtId="167" fontId="12" fillId="35" borderId="0" xfId="41" applyNumberFormat="1" applyFont="1" applyFill="1" applyBorder="1" applyAlignment="1">
      <alignment wrapText="1"/>
    </xf>
    <xf numFmtId="167" fontId="12" fillId="34" borderId="0" xfId="0" applyNumberFormat="1" applyFont="1" applyFill="1" applyBorder="1" applyAlignment="1"/>
    <xf numFmtId="167" fontId="12" fillId="25" borderId="76" xfId="0" applyNumberFormat="1" applyFont="1" applyFill="1" applyBorder="1" applyAlignment="1"/>
    <xf numFmtId="0" fontId="12" fillId="24" borderId="0" xfId="41" applyFont="1" applyFill="1" applyBorder="1" applyAlignment="1">
      <alignment horizontal="center"/>
    </xf>
    <xf numFmtId="0" fontId="24" fillId="25" borderId="0" xfId="0" applyFont="1" applyFill="1" applyBorder="1"/>
    <xf numFmtId="3" fontId="12" fillId="25" borderId="0" xfId="0" applyNumberFormat="1" applyFont="1" applyFill="1" applyBorder="1" applyAlignment="1">
      <alignment horizontal="center"/>
    </xf>
    <xf numFmtId="169" fontId="12" fillId="25" borderId="0" xfId="0" applyNumberFormat="1" applyFont="1" applyFill="1" applyBorder="1" applyAlignment="1">
      <alignment horizontal="center"/>
    </xf>
    <xf numFmtId="0" fontId="13" fillId="25" borderId="0" xfId="0" applyFont="1" applyFill="1" applyAlignment="1">
      <alignment vertical="center"/>
    </xf>
    <xf numFmtId="0" fontId="16" fillId="24" borderId="11" xfId="41" applyFont="1" applyFill="1" applyBorder="1" applyAlignment="1">
      <alignment horizontal="left" vertical="center" wrapText="1"/>
    </xf>
    <xf numFmtId="0" fontId="13" fillId="0" borderId="0" xfId="0" applyFont="1" applyAlignment="1">
      <alignment vertical="center"/>
    </xf>
    <xf numFmtId="0" fontId="11" fillId="24" borderId="0" xfId="41" applyFont="1" applyFill="1" applyBorder="1" applyAlignment="1">
      <alignment horizontal="right"/>
    </xf>
    <xf numFmtId="0" fontId="82" fillId="25" borderId="0" xfId="0" applyFont="1" applyFill="1" applyBorder="1" applyAlignment="1">
      <alignment horizontal="left" vertical="center"/>
    </xf>
    <xf numFmtId="0" fontId="16" fillId="24" borderId="0" xfId="41" applyFont="1" applyFill="1" applyBorder="1" applyAlignment="1">
      <alignment horizontal="left"/>
    </xf>
    <xf numFmtId="169" fontId="79" fillId="25" borderId="0" xfId="0" applyNumberFormat="1" applyFont="1" applyFill="1" applyBorder="1" applyAlignment="1">
      <alignment horizontal="center"/>
    </xf>
    <xf numFmtId="165" fontId="37" fillId="25" borderId="0" xfId="0" applyNumberFormat="1" applyFont="1" applyFill="1" applyBorder="1" applyAlignment="1">
      <alignment horizontal="center"/>
    </xf>
    <xf numFmtId="165" fontId="16" fillId="25" borderId="0" xfId="0" applyNumberFormat="1" applyFont="1" applyFill="1" applyBorder="1" applyAlignment="1">
      <alignment horizontal="right"/>
    </xf>
    <xf numFmtId="0" fontId="52" fillId="25" borderId="0" xfId="0" applyFont="1" applyFill="1" applyBorder="1"/>
    <xf numFmtId="0" fontId="2" fillId="0" borderId="0" xfId="0" applyFont="1" applyFill="1"/>
    <xf numFmtId="0" fontId="14" fillId="26" borderId="78" xfId="0" applyFont="1" applyFill="1" applyBorder="1" applyAlignment="1">
      <alignment horizontal="center" vertical="center"/>
    </xf>
    <xf numFmtId="0" fontId="90" fillId="25" borderId="13" xfId="0" applyFont="1" applyFill="1" applyBorder="1" applyAlignment="1">
      <alignment horizontal="center"/>
    </xf>
    <xf numFmtId="0" fontId="52" fillId="0" borderId="0" xfId="0" applyFont="1" applyAlignment="1">
      <alignment vertical="center"/>
    </xf>
    <xf numFmtId="0" fontId="52" fillId="25" borderId="0" xfId="0" applyFont="1" applyFill="1" applyAlignment="1">
      <alignment vertical="center"/>
    </xf>
    <xf numFmtId="0" fontId="16" fillId="24" borderId="0" xfId="41" applyFont="1" applyFill="1" applyBorder="1" applyAlignment="1">
      <alignment horizontal="left" vertical="center" wrapText="1"/>
    </xf>
    <xf numFmtId="0" fontId="90" fillId="25" borderId="0" xfId="0" applyFont="1" applyFill="1" applyBorder="1" applyAlignment="1">
      <alignment horizontal="center"/>
    </xf>
    <xf numFmtId="167" fontId="12" fillId="25" borderId="0" xfId="0" applyNumberFormat="1" applyFont="1" applyFill="1" applyBorder="1" applyAlignment="1">
      <alignment horizontal="right"/>
    </xf>
    <xf numFmtId="167" fontId="12" fillId="34" borderId="0" xfId="0" applyNumberFormat="1" applyFont="1" applyFill="1" applyBorder="1" applyAlignment="1">
      <alignment horizontal="right"/>
    </xf>
    <xf numFmtId="170" fontId="93" fillId="25" borderId="65" xfId="64" applyNumberFormat="1" applyFont="1" applyFill="1" applyBorder="1" applyAlignment="1">
      <alignment horizontal="right"/>
    </xf>
    <xf numFmtId="170" fontId="93" fillId="25" borderId="0" xfId="64" applyNumberFormat="1" applyFont="1" applyFill="1" applyBorder="1" applyAlignment="1">
      <alignment horizontal="right"/>
    </xf>
    <xf numFmtId="0" fontId="1" fillId="25" borderId="13" xfId="0" applyFont="1" applyFill="1" applyBorder="1"/>
    <xf numFmtId="0" fontId="1" fillId="0" borderId="0" xfId="0" applyFont="1" applyBorder="1" applyAlignment="1"/>
    <xf numFmtId="167" fontId="11" fillId="25" borderId="0" xfId="0" applyNumberFormat="1" applyFont="1" applyFill="1" applyBorder="1" applyAlignment="1">
      <alignment horizontal="right"/>
    </xf>
    <xf numFmtId="167" fontId="11" fillId="34" borderId="0" xfId="0" applyNumberFormat="1" applyFont="1" applyFill="1" applyBorder="1" applyAlignment="1">
      <alignment horizontal="right"/>
    </xf>
    <xf numFmtId="170" fontId="91" fillId="25" borderId="65" xfId="64" applyNumberFormat="1" applyFont="1" applyFill="1" applyBorder="1" applyAlignment="1">
      <alignment horizontal="right"/>
    </xf>
    <xf numFmtId="170" fontId="91" fillId="25" borderId="0" xfId="64" applyNumberFormat="1" applyFont="1" applyFill="1" applyBorder="1" applyAlignment="1">
      <alignment horizontal="right"/>
    </xf>
    <xf numFmtId="168" fontId="12" fillId="24" borderId="0" xfId="41" applyNumberFormat="1" applyFont="1" applyFill="1" applyBorder="1" applyAlignment="1">
      <alignment horizontal="right" wrapText="1"/>
    </xf>
    <xf numFmtId="168" fontId="11" fillId="24" borderId="0" xfId="41" applyNumberFormat="1" applyFont="1" applyFill="1" applyBorder="1" applyAlignment="1">
      <alignment horizontal="right" wrapText="1"/>
    </xf>
    <xf numFmtId="168" fontId="79" fillId="25" borderId="0" xfId="0" applyNumberFormat="1" applyFont="1" applyFill="1" applyBorder="1" applyAlignment="1">
      <alignment horizontal="right"/>
    </xf>
    <xf numFmtId="167" fontId="12" fillId="24" borderId="0" xfId="41" applyNumberFormat="1" applyFont="1" applyFill="1" applyBorder="1" applyAlignment="1">
      <alignment horizontal="right" wrapText="1"/>
    </xf>
    <xf numFmtId="167" fontId="11" fillId="24" borderId="0" xfId="41" applyNumberFormat="1" applyFont="1" applyFill="1" applyBorder="1" applyAlignment="1">
      <alignment horizontal="right" wrapText="1"/>
    </xf>
    <xf numFmtId="167" fontId="79" fillId="25" borderId="0" xfId="0" applyNumberFormat="1" applyFont="1" applyFill="1" applyBorder="1" applyAlignment="1">
      <alignment horizontal="right"/>
    </xf>
    <xf numFmtId="167" fontId="91" fillId="25" borderId="0" xfId="0" applyNumberFormat="1" applyFont="1" applyFill="1" applyBorder="1" applyAlignment="1">
      <alignment horizontal="right"/>
    </xf>
    <xf numFmtId="167" fontId="91" fillId="25" borderId="0" xfId="0" applyNumberFormat="1" applyFont="1" applyFill="1" applyBorder="1" applyAlignment="1">
      <alignment horizontal="center"/>
    </xf>
    <xf numFmtId="167" fontId="91" fillId="34" borderId="0" xfId="0" applyNumberFormat="1" applyFont="1" applyFill="1" applyBorder="1" applyAlignment="1">
      <alignment horizontal="right"/>
    </xf>
    <xf numFmtId="167" fontId="91" fillId="25" borderId="65" xfId="0" applyNumberFormat="1" applyFont="1" applyFill="1" applyBorder="1" applyAlignment="1">
      <alignment horizontal="right"/>
    </xf>
    <xf numFmtId="0" fontId="79" fillId="25" borderId="0" xfId="0" applyFont="1" applyFill="1" applyBorder="1" applyAlignment="1">
      <alignment horizontal="center"/>
    </xf>
    <xf numFmtId="167" fontId="91" fillId="24" borderId="0" xfId="41" applyNumberFormat="1" applyFont="1" applyFill="1" applyBorder="1" applyAlignment="1">
      <alignment horizontal="right" wrapText="1"/>
    </xf>
    <xf numFmtId="167" fontId="79" fillId="34" borderId="0" xfId="0" applyNumberFormat="1" applyFont="1" applyFill="1" applyBorder="1" applyAlignment="1">
      <alignment horizontal="right"/>
    </xf>
    <xf numFmtId="167" fontId="79" fillId="25" borderId="65" xfId="0" applyNumberFormat="1" applyFont="1" applyFill="1" applyBorder="1" applyAlignment="1">
      <alignment horizontal="right"/>
    </xf>
    <xf numFmtId="3" fontId="2" fillId="25" borderId="0" xfId="0" applyNumberFormat="1" applyFont="1" applyFill="1" applyBorder="1" applyAlignment="1">
      <alignment horizontal="right"/>
    </xf>
    <xf numFmtId="164" fontId="11" fillId="25" borderId="0" xfId="41" applyNumberFormat="1" applyFont="1" applyFill="1" applyBorder="1" applyAlignment="1">
      <alignment horizontal="center" wrapText="1"/>
    </xf>
    <xf numFmtId="0" fontId="11" fillId="25" borderId="66" xfId="0" applyFont="1" applyFill="1" applyBorder="1" applyAlignment="1">
      <alignment horizontal="center"/>
    </xf>
    <xf numFmtId="0" fontId="11" fillId="25" borderId="73" xfId="0" applyFont="1" applyFill="1" applyBorder="1" applyAlignment="1">
      <alignment horizontal="center"/>
    </xf>
    <xf numFmtId="0" fontId="11" fillId="25" borderId="61" xfId="0" applyFont="1" applyFill="1" applyBorder="1" applyAlignment="1">
      <alignment horizontal="center" vertical="center"/>
    </xf>
    <xf numFmtId="167" fontId="0" fillId="0" borderId="0" xfId="0" applyNumberFormat="1"/>
    <xf numFmtId="0" fontId="3" fillId="26" borderId="79" xfId="0" applyFont="1" applyFill="1" applyBorder="1" applyAlignment="1">
      <alignment vertical="center"/>
    </xf>
    <xf numFmtId="0" fontId="3" fillId="26" borderId="80" xfId="0" applyFont="1" applyFill="1" applyBorder="1" applyAlignment="1">
      <alignment vertical="center"/>
    </xf>
    <xf numFmtId="0" fontId="3" fillId="26" borderId="49" xfId="0" applyFont="1" applyFill="1" applyBorder="1" applyAlignment="1">
      <alignment vertical="center"/>
    </xf>
    <xf numFmtId="0" fontId="13" fillId="26" borderId="49" xfId="0" applyFont="1" applyFill="1" applyBorder="1" applyAlignment="1">
      <alignment vertical="center"/>
    </xf>
    <xf numFmtId="0" fontId="15" fillId="26" borderId="80" xfId="0" applyFont="1" applyFill="1" applyBorder="1" applyAlignment="1">
      <alignment vertical="center"/>
    </xf>
    <xf numFmtId="0" fontId="16" fillId="0" borderId="0" xfId="0" applyFont="1" applyBorder="1" applyAlignment="1"/>
    <xf numFmtId="168" fontId="11" fillId="25" borderId="0" xfId="0" applyNumberFormat="1" applyFont="1" applyFill="1" applyBorder="1" applyAlignment="1">
      <alignment horizontal="right"/>
    </xf>
    <xf numFmtId="0" fontId="16" fillId="24" borderId="0" xfId="41" applyFont="1" applyFill="1" applyBorder="1" applyAlignment="1">
      <alignment horizontal="left" indent="1"/>
    </xf>
    <xf numFmtId="0" fontId="81" fillId="0" borderId="0" xfId="0" applyFont="1"/>
    <xf numFmtId="0" fontId="94" fillId="25" borderId="0" xfId="0" applyFont="1" applyFill="1" applyBorder="1"/>
    <xf numFmtId="0" fontId="81" fillId="25" borderId="0" xfId="0" applyFont="1" applyFill="1" applyBorder="1"/>
    <xf numFmtId="0" fontId="81" fillId="25" borderId="13" xfId="0" applyFont="1" applyFill="1" applyBorder="1"/>
    <xf numFmtId="0" fontId="13" fillId="0" borderId="0" xfId="0" applyFont="1" applyBorder="1"/>
    <xf numFmtId="0" fontId="11" fillId="25" borderId="81" xfId="0" applyFont="1" applyFill="1" applyBorder="1" applyAlignment="1">
      <alignment horizontal="center"/>
    </xf>
    <xf numFmtId="167" fontId="79" fillId="25" borderId="82" xfId="0" applyNumberFormat="1" applyFont="1" applyFill="1" applyBorder="1" applyAlignment="1">
      <alignment horizontal="right"/>
    </xf>
    <xf numFmtId="0" fontId="11" fillId="25" borderId="71" xfId="0" applyFont="1" applyFill="1" applyBorder="1" applyAlignment="1">
      <alignment horizontal="center"/>
    </xf>
    <xf numFmtId="3" fontId="79" fillId="25" borderId="0" xfId="0" applyNumberFormat="1" applyFont="1" applyFill="1" applyBorder="1" applyAlignment="1">
      <alignment horizontal="center"/>
    </xf>
    <xf numFmtId="0" fontId="11" fillId="25" borderId="0" xfId="0" applyFont="1" applyFill="1" applyBorder="1" applyAlignment="1">
      <alignment vertical="center" wrapText="1"/>
    </xf>
    <xf numFmtId="0" fontId="13" fillId="25" borderId="12" xfId="0" applyFont="1" applyFill="1" applyBorder="1" applyAlignment="1">
      <alignment horizontal="left"/>
    </xf>
    <xf numFmtId="0" fontId="9" fillId="25" borderId="0" xfId="0" applyFont="1" applyFill="1" applyBorder="1" applyAlignment="1">
      <alignment horizontal="right"/>
    </xf>
    <xf numFmtId="0" fontId="10" fillId="0" borderId="0" xfId="0" applyFont="1"/>
    <xf numFmtId="0" fontId="64" fillId="25" borderId="0" xfId="0" applyFont="1" applyFill="1"/>
    <xf numFmtId="49" fontId="11" fillId="25" borderId="0" xfId="0" applyNumberFormat="1" applyFont="1" applyFill="1" applyBorder="1" applyAlignment="1">
      <alignment horizontal="center" vertical="center" wrapText="1"/>
    </xf>
    <xf numFmtId="0" fontId="11" fillId="25" borderId="0" xfId="0" applyFont="1" applyFill="1" applyBorder="1" applyAlignment="1">
      <alignment horizontal="center" vertical="center" wrapText="1"/>
    </xf>
    <xf numFmtId="3" fontId="18" fillId="25" borderId="0" xfId="0" applyNumberFormat="1" applyFont="1" applyFill="1" applyBorder="1" applyAlignment="1">
      <alignment horizontal="right"/>
    </xf>
    <xf numFmtId="0" fontId="64" fillId="25" borderId="0" xfId="0" applyFont="1" applyFill="1" applyBorder="1"/>
    <xf numFmtId="0" fontId="64" fillId="0" borderId="0" xfId="0" applyFont="1"/>
    <xf numFmtId="0" fontId="10" fillId="25" borderId="0" xfId="0" applyFont="1" applyFill="1"/>
    <xf numFmtId="49" fontId="12" fillId="25" borderId="0" xfId="0" applyNumberFormat="1" applyFont="1" applyFill="1" applyBorder="1" applyAlignment="1">
      <alignment horizontal="right"/>
    </xf>
    <xf numFmtId="0" fontId="11" fillId="24" borderId="0" xfId="41" applyFont="1" applyFill="1" applyBorder="1" applyAlignment="1">
      <alignment horizontal="left" indent="1"/>
    </xf>
    <xf numFmtId="0" fontId="16" fillId="0" borderId="49" xfId="0" applyFont="1" applyBorder="1" applyAlignment="1">
      <alignment vertical="center"/>
    </xf>
    <xf numFmtId="0" fontId="52" fillId="25" borderId="0" xfId="0" applyFont="1" applyFill="1" applyBorder="1" applyAlignment="1">
      <alignment horizontal="left"/>
    </xf>
    <xf numFmtId="0" fontId="15" fillId="26" borderId="50" xfId="0" applyFont="1" applyFill="1" applyBorder="1" applyAlignment="1"/>
    <xf numFmtId="0" fontId="13" fillId="26" borderId="61" xfId="0" applyFont="1" applyFill="1" applyBorder="1" applyAlignment="1">
      <alignment vertical="center"/>
    </xf>
    <xf numFmtId="0" fontId="3" fillId="26" borderId="61" xfId="0" applyFont="1" applyFill="1" applyBorder="1" applyAlignment="1">
      <alignment vertical="center"/>
    </xf>
    <xf numFmtId="165" fontId="79" fillId="25" borderId="0" xfId="0" applyNumberFormat="1" applyFont="1" applyFill="1" applyBorder="1" applyAlignment="1">
      <alignment horizontal="right"/>
    </xf>
    <xf numFmtId="0" fontId="11" fillId="25" borderId="61" xfId="0" applyFont="1" applyFill="1" applyBorder="1" applyAlignment="1">
      <alignment horizontal="center" vertical="distributed"/>
    </xf>
    <xf numFmtId="0" fontId="11" fillId="25" borderId="83" xfId="0" applyFont="1" applyFill="1" applyBorder="1" applyAlignment="1">
      <alignment horizontal="center"/>
    </xf>
    <xf numFmtId="165" fontId="10" fillId="25" borderId="0" xfId="0" applyNumberFormat="1" applyFont="1" applyFill="1" applyBorder="1" applyAlignment="1">
      <alignment horizontal="right"/>
    </xf>
    <xf numFmtId="0" fontId="10" fillId="25" borderId="0" xfId="0" applyFont="1" applyFill="1" applyBorder="1" applyAlignment="1">
      <alignment horizontal="right"/>
    </xf>
    <xf numFmtId="0" fontId="23" fillId="25" borderId="0" xfId="0" applyFont="1" applyFill="1"/>
    <xf numFmtId="0" fontId="23" fillId="25" borderId="13" xfId="0" applyFont="1" applyFill="1" applyBorder="1"/>
    <xf numFmtId="0" fontId="23" fillId="25" borderId="0" xfId="0" applyFont="1" applyFill="1" applyBorder="1" applyAlignment="1">
      <alignment horizontal="left"/>
    </xf>
    <xf numFmtId="0" fontId="23" fillId="25" borderId="0" xfId="0" applyFont="1" applyFill="1" applyBorder="1"/>
    <xf numFmtId="0" fontId="23" fillId="0" borderId="0" xfId="0" applyFont="1"/>
    <xf numFmtId="0" fontId="89" fillId="25" borderId="0" xfId="0" applyFont="1" applyFill="1" applyBorder="1" applyAlignment="1">
      <alignment horizontal="right"/>
    </xf>
    <xf numFmtId="0" fontId="21" fillId="25" borderId="13" xfId="0" applyFont="1" applyFill="1" applyBorder="1"/>
    <xf numFmtId="0" fontId="16" fillId="25" borderId="66" xfId="0" applyFont="1" applyFill="1" applyBorder="1" applyAlignment="1">
      <alignment horizontal="center"/>
    </xf>
    <xf numFmtId="0" fontId="29" fillId="25" borderId="0" xfId="0" applyFont="1" applyFill="1" applyBorder="1" applyAlignment="1">
      <alignment horizontal="center"/>
    </xf>
    <xf numFmtId="0" fontId="16" fillId="25" borderId="0" xfId="0" applyFont="1" applyFill="1" applyBorder="1" applyAlignment="1">
      <alignment horizontal="center"/>
    </xf>
    <xf numFmtId="164" fontId="11" fillId="25" borderId="65" xfId="0" applyNumberFormat="1" applyFont="1" applyFill="1" applyBorder="1" applyAlignment="1">
      <alignment horizontal="center"/>
    </xf>
    <xf numFmtId="164" fontId="11" fillId="25" borderId="10" xfId="0" applyNumberFormat="1" applyFont="1" applyFill="1" applyBorder="1" applyAlignment="1">
      <alignment horizontal="center"/>
    </xf>
    <xf numFmtId="165" fontId="79" fillId="34" borderId="0" xfId="0" applyNumberFormat="1" applyFont="1" applyFill="1" applyBorder="1" applyAlignment="1">
      <alignment horizontal="right"/>
    </xf>
    <xf numFmtId="165" fontId="79" fillId="34" borderId="65" xfId="0" applyNumberFormat="1" applyFont="1" applyFill="1" applyBorder="1" applyAlignment="1">
      <alignment horizontal="right"/>
    </xf>
    <xf numFmtId="165" fontId="11" fillId="34" borderId="0" xfId="0" applyNumberFormat="1" applyFont="1" applyFill="1" applyBorder="1" applyAlignment="1">
      <alignment horizontal="right"/>
    </xf>
    <xf numFmtId="165" fontId="11" fillId="34" borderId="65" xfId="0" applyNumberFormat="1" applyFont="1" applyFill="1" applyBorder="1" applyAlignment="1">
      <alignment horizontal="right"/>
    </xf>
    <xf numFmtId="165" fontId="12" fillId="34" borderId="0" xfId="0" applyNumberFormat="1" applyFont="1" applyFill="1" applyBorder="1" applyAlignment="1">
      <alignment horizontal="right"/>
    </xf>
    <xf numFmtId="165" fontId="12" fillId="34" borderId="65" xfId="0" applyNumberFormat="1" applyFont="1" applyFill="1" applyBorder="1" applyAlignment="1">
      <alignment horizontal="right"/>
    </xf>
    <xf numFmtId="0" fontId="52" fillId="25" borderId="13" xfId="0" applyFont="1" applyFill="1" applyBorder="1" applyAlignment="1">
      <alignment vertical="center"/>
    </xf>
    <xf numFmtId="0" fontId="96" fillId="25" borderId="0" xfId="0" applyFont="1" applyFill="1"/>
    <xf numFmtId="0" fontId="91" fillId="25" borderId="0" xfId="0" applyFont="1" applyFill="1" applyBorder="1" applyAlignment="1">
      <alignment horizontal="center"/>
    </xf>
    <xf numFmtId="0" fontId="97" fillId="25" borderId="0" xfId="0" applyFont="1" applyFill="1" applyBorder="1"/>
    <xf numFmtId="164" fontId="91" fillId="25" borderId="0" xfId="0" applyNumberFormat="1" applyFont="1" applyFill="1" applyBorder="1" applyAlignment="1">
      <alignment horizontal="center"/>
    </xf>
    <xf numFmtId="0" fontId="96" fillId="0" borderId="0" xfId="0" applyFont="1"/>
    <xf numFmtId="0" fontId="52" fillId="25" borderId="58" xfId="0" applyFont="1" applyFill="1" applyBorder="1"/>
    <xf numFmtId="0" fontId="0" fillId="25" borderId="0" xfId="52" applyFont="1" applyFill="1"/>
    <xf numFmtId="0" fontId="1" fillId="40" borderId="84" xfId="53" applyFill="1" applyBorder="1"/>
    <xf numFmtId="0" fontId="11" fillId="25" borderId="12" xfId="53" applyFont="1" applyFill="1" applyBorder="1" applyAlignment="1">
      <alignment horizontal="left"/>
    </xf>
    <xf numFmtId="0" fontId="98" fillId="25" borderId="12" xfId="53" applyFont="1" applyFill="1" applyBorder="1" applyAlignment="1">
      <alignment horizontal="left"/>
    </xf>
    <xf numFmtId="0" fontId="0" fillId="25" borderId="12" xfId="52" applyFont="1" applyFill="1" applyBorder="1"/>
    <xf numFmtId="0" fontId="11" fillId="25" borderId="12" xfId="52" applyFont="1" applyFill="1" applyBorder="1" applyAlignment="1">
      <alignment horizontal="right"/>
    </xf>
    <xf numFmtId="0" fontId="52" fillId="0" borderId="0" xfId="52" applyFont="1" applyAlignment="1">
      <alignment horizontal="left"/>
    </xf>
    <xf numFmtId="0" fontId="0" fillId="0" borderId="0" xfId="52" applyFont="1"/>
    <xf numFmtId="0" fontId="0" fillId="34" borderId="0" xfId="52" applyFont="1" applyFill="1"/>
    <xf numFmtId="0" fontId="9" fillId="25" borderId="10" xfId="52" applyFont="1" applyFill="1" applyBorder="1" applyAlignment="1">
      <alignment horizontal="left"/>
    </xf>
    <xf numFmtId="0" fontId="52" fillId="25" borderId="10" xfId="52" applyFont="1" applyFill="1" applyBorder="1" applyAlignment="1">
      <alignment horizontal="left"/>
    </xf>
    <xf numFmtId="0" fontId="0" fillId="0" borderId="10" xfId="52" applyFont="1" applyBorder="1"/>
    <xf numFmtId="0" fontId="0" fillId="25" borderId="10" xfId="52" applyFont="1" applyFill="1" applyBorder="1"/>
    <xf numFmtId="0" fontId="0" fillId="25" borderId="14" xfId="52" applyFont="1" applyFill="1" applyBorder="1"/>
    <xf numFmtId="0" fontId="0" fillId="25" borderId="0" xfId="52" applyFont="1" applyFill="1" applyBorder="1"/>
    <xf numFmtId="0" fontId="0" fillId="25" borderId="11" xfId="52" applyFont="1" applyFill="1" applyBorder="1"/>
    <xf numFmtId="0" fontId="0" fillId="34" borderId="0" xfId="52" applyFont="1" applyFill="1" applyAlignment="1">
      <alignment vertical="center"/>
    </xf>
    <xf numFmtId="0" fontId="15" fillId="26" borderId="50" xfId="52" applyFont="1" applyFill="1" applyBorder="1" applyAlignment="1">
      <alignment vertical="center"/>
    </xf>
    <xf numFmtId="0" fontId="13" fillId="26" borderId="51" xfId="52" applyFont="1" applyFill="1" applyBorder="1" applyAlignment="1">
      <alignment vertical="center"/>
    </xf>
    <xf numFmtId="0" fontId="3" fillId="26" borderId="52" xfId="52" applyFont="1" applyFill="1" applyBorder="1" applyAlignment="1">
      <alignment vertical="center"/>
    </xf>
    <xf numFmtId="0" fontId="0" fillId="25" borderId="0" xfId="52" applyFont="1" applyFill="1" applyAlignment="1">
      <alignment vertical="center"/>
    </xf>
    <xf numFmtId="0" fontId="52" fillId="0" borderId="0" xfId="52" applyFont="1" applyAlignment="1">
      <alignment horizontal="left" vertical="center"/>
    </xf>
    <xf numFmtId="0" fontId="0" fillId="0" borderId="0" xfId="52" applyFont="1" applyAlignment="1">
      <alignment vertical="center"/>
    </xf>
    <xf numFmtId="0" fontId="16" fillId="0" borderId="0" xfId="52" applyFont="1" applyBorder="1" applyAlignment="1">
      <alignment vertical="top"/>
    </xf>
    <xf numFmtId="0" fontId="10" fillId="25" borderId="0" xfId="52" applyFont="1" applyFill="1" applyBorder="1"/>
    <xf numFmtId="0" fontId="4" fillId="25" borderId="0" xfId="52" applyFont="1" applyFill="1" applyBorder="1"/>
    <xf numFmtId="0" fontId="11" fillId="25" borderId="12" xfId="52" applyFont="1" applyFill="1" applyBorder="1" applyAlignment="1">
      <alignment horizontal="center" vertical="center"/>
    </xf>
    <xf numFmtId="167" fontId="12" fillId="24" borderId="0" xfId="65" applyNumberFormat="1" applyFont="1" applyFill="1" applyBorder="1" applyAlignment="1">
      <alignment horizontal="center" wrapText="1"/>
    </xf>
    <xf numFmtId="0" fontId="11" fillId="25" borderId="0" xfId="52" applyFont="1" applyFill="1" applyBorder="1" applyAlignment="1">
      <alignment horizontal="center" vertical="center"/>
    </xf>
    <xf numFmtId="0" fontId="11" fillId="25" borderId="33" xfId="52" applyFont="1" applyFill="1" applyBorder="1" applyAlignment="1">
      <alignment horizontal="center" vertical="center"/>
    </xf>
    <xf numFmtId="49" fontId="11" fillId="25" borderId="33" xfId="52" applyNumberFormat="1" applyFont="1" applyFill="1" applyBorder="1" applyAlignment="1">
      <alignment horizontal="center" vertical="center" wrapText="1"/>
    </xf>
    <xf numFmtId="49" fontId="11" fillId="25" borderId="0" xfId="52" applyNumberFormat="1" applyFont="1" applyFill="1" applyBorder="1" applyAlignment="1">
      <alignment horizontal="center" vertical="center" wrapText="1"/>
    </xf>
    <xf numFmtId="49" fontId="4" fillId="25" borderId="11" xfId="52" applyNumberFormat="1" applyFont="1" applyFill="1" applyBorder="1"/>
    <xf numFmtId="49" fontId="0" fillId="25" borderId="0" xfId="52" applyNumberFormat="1" applyFont="1" applyFill="1"/>
    <xf numFmtId="0" fontId="9" fillId="34" borderId="0" xfId="52" applyFont="1" applyFill="1" applyAlignment="1">
      <alignment horizontal="center"/>
    </xf>
    <xf numFmtId="0" fontId="11" fillId="24" borderId="0" xfId="65" applyFont="1" applyFill="1" applyBorder="1" applyAlignment="1">
      <alignment horizontal="left" indent="1"/>
    </xf>
    <xf numFmtId="0" fontId="16" fillId="25" borderId="0" xfId="52" applyFont="1" applyFill="1" applyBorder="1" applyAlignment="1">
      <alignment horizontal="center"/>
    </xf>
    <xf numFmtId="1" fontId="16" fillId="25" borderId="10" xfId="52" applyNumberFormat="1" applyFont="1" applyFill="1" applyBorder="1" applyAlignment="1">
      <alignment horizontal="center"/>
    </xf>
    <xf numFmtId="3" fontId="16" fillId="24" borderId="0" xfId="65" applyNumberFormat="1" applyFont="1" applyFill="1" applyBorder="1" applyAlignment="1">
      <alignment horizontal="center" wrapText="1"/>
    </xf>
    <xf numFmtId="0" fontId="9" fillId="25" borderId="11" xfId="52" applyFont="1" applyFill="1" applyBorder="1" applyAlignment="1">
      <alignment horizontal="center"/>
    </xf>
    <xf numFmtId="0" fontId="9" fillId="25" borderId="0" xfId="52" applyFont="1" applyFill="1" applyAlignment="1">
      <alignment horizontal="center"/>
    </xf>
    <xf numFmtId="0" fontId="54" fillId="0" borderId="0" xfId="52" applyFont="1" applyAlignment="1">
      <alignment horizontal="left"/>
    </xf>
    <xf numFmtId="0" fontId="9" fillId="0" borderId="0" xfId="52" applyFont="1" applyAlignment="1">
      <alignment horizontal="center"/>
    </xf>
    <xf numFmtId="0" fontId="13" fillId="34" borderId="0" xfId="52" applyFont="1" applyFill="1"/>
    <xf numFmtId="0" fontId="12" fillId="24" borderId="0" xfId="65" applyFont="1" applyFill="1" applyBorder="1" applyAlignment="1">
      <alignment horizontal="left" indent="1"/>
    </xf>
    <xf numFmtId="4" fontId="12" fillId="35" borderId="0" xfId="65" applyNumberFormat="1" applyFont="1" applyFill="1" applyBorder="1" applyAlignment="1">
      <alignment horizontal="right" wrapText="1" indent="4"/>
    </xf>
    <xf numFmtId="165" fontId="12" fillId="24" borderId="0" xfId="65" applyNumberFormat="1" applyFont="1" applyFill="1" applyBorder="1" applyAlignment="1">
      <alignment horizontal="center" wrapText="1"/>
    </xf>
    <xf numFmtId="0" fontId="10" fillId="25" borderId="11" xfId="52" applyFont="1" applyFill="1" applyBorder="1"/>
    <xf numFmtId="0" fontId="13" fillId="25" borderId="0" xfId="52" applyFont="1" applyFill="1"/>
    <xf numFmtId="0" fontId="24" fillId="0" borderId="0" xfId="52" applyFont="1" applyAlignment="1">
      <alignment horizontal="left"/>
    </xf>
    <xf numFmtId="0" fontId="13" fillId="0" borderId="0" xfId="52" applyFont="1"/>
    <xf numFmtId="0" fontId="4" fillId="25" borderId="11" xfId="52" applyFont="1" applyFill="1" applyBorder="1"/>
    <xf numFmtId="4" fontId="52" fillId="0" borderId="0" xfId="52" applyNumberFormat="1" applyFont="1" applyAlignment="1">
      <alignment horizontal="left"/>
    </xf>
    <xf numFmtId="0" fontId="24" fillId="34" borderId="0" xfId="52" applyFont="1" applyFill="1"/>
    <xf numFmtId="0" fontId="10" fillId="25" borderId="0" xfId="52" applyFont="1" applyFill="1" applyBorder="1" applyAlignment="1"/>
    <xf numFmtId="165" fontId="11" fillId="24" borderId="0" xfId="65" applyNumberFormat="1" applyFont="1" applyFill="1" applyBorder="1" applyAlignment="1">
      <alignment horizontal="center" wrapText="1"/>
    </xf>
    <xf numFmtId="0" fontId="28" fillId="25" borderId="11" xfId="52" applyFont="1" applyFill="1" applyBorder="1"/>
    <xf numFmtId="0" fontId="24" fillId="25" borderId="0" xfId="52" applyFont="1" applyFill="1"/>
    <xf numFmtId="0" fontId="24" fillId="0" borderId="0" xfId="52" applyFont="1"/>
    <xf numFmtId="0" fontId="54" fillId="34" borderId="0" xfId="52" applyFont="1" applyFill="1" applyAlignment="1">
      <alignment horizontal="center"/>
    </xf>
    <xf numFmtId="0" fontId="54" fillId="25" borderId="11" xfId="52" applyFont="1" applyFill="1" applyBorder="1" applyAlignment="1">
      <alignment horizontal="center"/>
    </xf>
    <xf numFmtId="0" fontId="54" fillId="25" borderId="0" xfId="52" applyFont="1" applyFill="1" applyAlignment="1">
      <alignment horizontal="center"/>
    </xf>
    <xf numFmtId="0" fontId="54" fillId="0" borderId="0" xfId="52" applyFont="1" applyAlignment="1">
      <alignment horizontal="center"/>
    </xf>
    <xf numFmtId="0" fontId="1" fillId="34" borderId="0" xfId="52" applyFont="1" applyFill="1"/>
    <xf numFmtId="0" fontId="1" fillId="25" borderId="0" xfId="52" applyFont="1" applyFill="1"/>
    <xf numFmtId="0" fontId="1" fillId="0" borderId="0" xfId="52" applyFont="1" applyAlignment="1">
      <alignment horizontal="left"/>
    </xf>
    <xf numFmtId="0" fontId="1" fillId="0" borderId="0" xfId="52" applyFont="1"/>
    <xf numFmtId="0" fontId="52" fillId="34" borderId="0" xfId="52" applyFont="1" applyFill="1"/>
    <xf numFmtId="0" fontId="28" fillId="25" borderId="0" xfId="52" applyFont="1" applyFill="1" applyBorder="1"/>
    <xf numFmtId="4" fontId="11" fillId="35" borderId="0" xfId="65" applyNumberFormat="1" applyFont="1" applyFill="1" applyBorder="1" applyAlignment="1">
      <alignment horizontal="right" wrapText="1" indent="4"/>
    </xf>
    <xf numFmtId="0" fontId="5" fillId="25" borderId="11" xfId="52" applyFont="1" applyFill="1" applyBorder="1"/>
    <xf numFmtId="0" fontId="52" fillId="25" borderId="0" xfId="52" applyFont="1" applyFill="1"/>
    <xf numFmtId="0" fontId="52" fillId="0" borderId="0" xfId="52" applyFont="1"/>
    <xf numFmtId="0" fontId="99" fillId="34" borderId="0" xfId="52" applyFont="1" applyFill="1"/>
    <xf numFmtId="0" fontId="100" fillId="24" borderId="0" xfId="65" applyFont="1" applyFill="1" applyBorder="1" applyAlignment="1">
      <alignment horizontal="left" indent="1"/>
    </xf>
    <xf numFmtId="0" fontId="101" fillId="25" borderId="0" xfId="52" applyFont="1" applyFill="1" applyBorder="1" applyAlignment="1"/>
    <xf numFmtId="167" fontId="100" fillId="35" borderId="0" xfId="65" applyNumberFormat="1" applyFont="1" applyFill="1" applyBorder="1" applyAlignment="1">
      <alignment wrapText="1"/>
    </xf>
    <xf numFmtId="4" fontId="100" fillId="35" borderId="0" xfId="65" applyNumberFormat="1" applyFont="1" applyFill="1" applyBorder="1" applyAlignment="1">
      <alignment horizontal="right" wrapText="1" indent="4"/>
    </xf>
    <xf numFmtId="165" fontId="102" fillId="24" borderId="0" xfId="65" applyNumberFormat="1" applyFont="1" applyFill="1" applyBorder="1" applyAlignment="1">
      <alignment horizontal="center" wrapText="1"/>
    </xf>
    <xf numFmtId="0" fontId="103" fillId="25" borderId="11" xfId="52" applyFont="1" applyFill="1" applyBorder="1"/>
    <xf numFmtId="0" fontId="99" fillId="25" borderId="0" xfId="52" applyFont="1" applyFill="1"/>
    <xf numFmtId="4" fontId="104" fillId="0" borderId="0" xfId="52" applyNumberFormat="1" applyFont="1" applyAlignment="1">
      <alignment horizontal="left"/>
    </xf>
    <xf numFmtId="0" fontId="99" fillId="0" borderId="0" xfId="52" applyFont="1"/>
    <xf numFmtId="3" fontId="16" fillId="25" borderId="0" xfId="52" applyNumberFormat="1" applyFont="1" applyFill="1" applyBorder="1" applyAlignment="1">
      <alignment horizontal="center"/>
    </xf>
    <xf numFmtId="0" fontId="80" fillId="34" borderId="0" xfId="52" applyFont="1" applyFill="1"/>
    <xf numFmtId="0" fontId="88" fillId="25" borderId="11" xfId="52" applyFont="1" applyFill="1" applyBorder="1"/>
    <xf numFmtId="0" fontId="80" fillId="25" borderId="0" xfId="52" applyFont="1" applyFill="1"/>
    <xf numFmtId="0" fontId="81" fillId="0" borderId="0" xfId="52" applyFont="1" applyAlignment="1">
      <alignment horizontal="left"/>
    </xf>
    <xf numFmtId="0" fontId="80" fillId="0" borderId="0" xfId="52" applyFont="1"/>
    <xf numFmtId="0" fontId="9" fillId="34" borderId="0" xfId="52" applyFont="1" applyFill="1"/>
    <xf numFmtId="0" fontId="1" fillId="24" borderId="0" xfId="65" applyFont="1" applyFill="1" applyBorder="1" applyAlignment="1">
      <alignment horizontal="left" indent="1"/>
    </xf>
    <xf numFmtId="0" fontId="16" fillId="24" borderId="0" xfId="65" applyFont="1" applyFill="1" applyBorder="1" applyAlignment="1">
      <alignment horizontal="left" indent="1"/>
    </xf>
    <xf numFmtId="0" fontId="16" fillId="25" borderId="0" xfId="52" applyFont="1" applyFill="1" applyBorder="1"/>
    <xf numFmtId="1" fontId="16" fillId="24" borderId="0" xfId="65" applyNumberFormat="1" applyFont="1" applyFill="1" applyBorder="1" applyAlignment="1">
      <alignment horizontal="center" wrapText="1"/>
    </xf>
    <xf numFmtId="165" fontId="16" fillId="24" borderId="0" xfId="65" applyNumberFormat="1" applyFont="1" applyFill="1" applyBorder="1" applyAlignment="1">
      <alignment horizontal="center" wrapText="1"/>
    </xf>
    <xf numFmtId="0" fontId="9" fillId="25" borderId="11" xfId="52" applyFont="1" applyFill="1" applyBorder="1"/>
    <xf numFmtId="0" fontId="9" fillId="25" borderId="0" xfId="52" applyFont="1" applyFill="1"/>
    <xf numFmtId="0" fontId="9" fillId="0" borderId="0" xfId="52" applyFont="1"/>
    <xf numFmtId="3" fontId="83" fillId="25" borderId="0" xfId="52" applyNumberFormat="1" applyFont="1" applyFill="1" applyBorder="1" applyAlignment="1">
      <alignment horizontal="center"/>
    </xf>
    <xf numFmtId="0" fontId="88" fillId="25" borderId="0" xfId="52" applyFont="1" applyFill="1" applyBorder="1" applyAlignment="1"/>
    <xf numFmtId="0" fontId="36" fillId="24" borderId="0" xfId="65" applyFont="1" applyFill="1" applyBorder="1"/>
    <xf numFmtId="0" fontId="11" fillId="24" borderId="0" xfId="65" applyFont="1" applyFill="1" applyBorder="1"/>
    <xf numFmtId="0" fontId="14" fillId="40" borderId="84" xfId="53" applyFont="1" applyFill="1" applyBorder="1" applyAlignment="1">
      <alignment horizontal="center" vertical="center"/>
    </xf>
    <xf numFmtId="0" fontId="2" fillId="0" borderId="0" xfId="52" applyFont="1" applyAlignment="1">
      <alignment horizontal="right"/>
    </xf>
    <xf numFmtId="0" fontId="105" fillId="0" borderId="0" xfId="54" applyFont="1" applyAlignment="1">
      <alignment horizontal="right"/>
    </xf>
    <xf numFmtId="0" fontId="105" fillId="0" borderId="0" xfId="54" applyFont="1" applyAlignment="1">
      <alignment horizontal="right" vertical="center"/>
    </xf>
    <xf numFmtId="0" fontId="29" fillId="34" borderId="0" xfId="54" applyFont="1" applyFill="1" applyBorder="1" applyAlignment="1"/>
    <xf numFmtId="0" fontId="53" fillId="35" borderId="0" xfId="41" applyFont="1" applyFill="1" applyBorder="1" applyAlignment="1">
      <alignment horizontal="left" vertical="center"/>
    </xf>
    <xf numFmtId="0" fontId="16" fillId="34" borderId="0" xfId="54" applyFont="1" applyFill="1" applyBorder="1" applyAlignment="1">
      <alignment horizontal="left" vertical="center"/>
    </xf>
    <xf numFmtId="3" fontId="50" fillId="34" borderId="0" xfId="54" applyNumberFormat="1" applyFont="1" applyFill="1" applyBorder="1" applyAlignment="1">
      <alignment horizontal="center" vertical="center"/>
    </xf>
    <xf numFmtId="3" fontId="50" fillId="34" borderId="0" xfId="54" applyNumberFormat="1" applyFont="1" applyFill="1" applyBorder="1" applyAlignment="1">
      <alignment horizontal="right" vertical="center"/>
    </xf>
    <xf numFmtId="0" fontId="51" fillId="34" borderId="0" xfId="54" applyFont="1" applyFill="1" applyBorder="1" applyAlignment="1">
      <alignment horizontal="left" vertical="center"/>
    </xf>
    <xf numFmtId="0" fontId="11" fillId="25" borderId="12" xfId="0" applyFont="1" applyFill="1" applyBorder="1" applyAlignment="1">
      <alignment horizontal="right"/>
    </xf>
    <xf numFmtId="0" fontId="18" fillId="25" borderId="0" xfId="0" applyFont="1" applyFill="1" applyBorder="1" applyAlignment="1">
      <alignment horizontal="left"/>
    </xf>
    <xf numFmtId="167" fontId="18" fillId="24" borderId="0" xfId="41" applyNumberFormat="1" applyFont="1" applyFill="1" applyBorder="1" applyAlignment="1">
      <alignment horizontal="right" wrapText="1" indent="1"/>
    </xf>
    <xf numFmtId="167" fontId="18" fillId="41" borderId="0" xfId="41" applyNumberFormat="1" applyFont="1" applyFill="1" applyBorder="1" applyAlignment="1">
      <alignment horizontal="right" wrapText="1" indent="1"/>
    </xf>
    <xf numFmtId="167" fontId="12" fillId="24" borderId="0" xfId="41" applyNumberFormat="1" applyFont="1" applyFill="1" applyBorder="1" applyAlignment="1">
      <alignment horizontal="right" wrapText="1" indent="1"/>
    </xf>
    <xf numFmtId="167" fontId="12" fillId="41" borderId="0" xfId="41" applyNumberFormat="1" applyFont="1" applyFill="1" applyBorder="1" applyAlignment="1">
      <alignment horizontal="right" wrapText="1" indent="1"/>
    </xf>
    <xf numFmtId="167" fontId="12" fillId="41" borderId="0" xfId="41" applyNumberFormat="1" applyFont="1" applyFill="1" applyBorder="1" applyAlignment="1">
      <alignment horizontal="right" wrapText="1" indent="2"/>
    </xf>
    <xf numFmtId="0" fontId="1" fillId="0" borderId="0" xfId="66"/>
    <xf numFmtId="0" fontId="12" fillId="0" borderId="0" xfId="67" applyFont="1" applyFill="1" applyBorder="1" applyAlignment="1">
      <alignment horizontal="left" wrapText="1" indent="1"/>
    </xf>
    <xf numFmtId="3" fontId="108" fillId="0" borderId="0" xfId="66" applyNumberFormat="1" applyFont="1"/>
    <xf numFmtId="3" fontId="2" fillId="0" borderId="0" xfId="66" applyNumberFormat="1" applyFont="1"/>
    <xf numFmtId="3" fontId="1" fillId="0" borderId="0" xfId="66" applyNumberFormat="1"/>
    <xf numFmtId="0" fontId="1" fillId="25" borderId="0" xfId="66" applyFill="1"/>
    <xf numFmtId="0" fontId="14" fillId="28" borderId="31" xfId="68" applyFont="1" applyFill="1" applyBorder="1" applyAlignment="1">
      <alignment horizontal="center" vertical="center"/>
    </xf>
    <xf numFmtId="0" fontId="1" fillId="25" borderId="0" xfId="66" applyFill="1" applyBorder="1"/>
    <xf numFmtId="0" fontId="12" fillId="25" borderId="0" xfId="66" applyNumberFormat="1" applyFont="1" applyFill="1" applyBorder="1" applyAlignment="1">
      <alignment horizontal="left"/>
    </xf>
    <xf numFmtId="0" fontId="12" fillId="25" borderId="0" xfId="67" applyFont="1" applyFill="1" applyBorder="1" applyAlignment="1">
      <alignment horizontal="left" wrapText="1" indent="1"/>
    </xf>
    <xf numFmtId="0" fontId="1" fillId="25" borderId="11" xfId="66" applyFill="1" applyBorder="1"/>
    <xf numFmtId="0" fontId="29" fillId="25" borderId="0" xfId="68" applyFont="1" applyFill="1" applyBorder="1"/>
    <xf numFmtId="0" fontId="52" fillId="0" borderId="0" xfId="66" applyFont="1"/>
    <xf numFmtId="0" fontId="52" fillId="25" borderId="0" xfId="67" applyFont="1" applyFill="1" applyBorder="1"/>
    <xf numFmtId="0" fontId="52" fillId="25" borderId="11" xfId="0" applyFont="1" applyFill="1" applyBorder="1"/>
    <xf numFmtId="165" fontId="12" fillId="25" borderId="0" xfId="0" applyNumberFormat="1" applyFont="1" applyFill="1" applyBorder="1" applyAlignment="1">
      <alignment horizontal="right"/>
    </xf>
    <xf numFmtId="3" fontId="12" fillId="24" borderId="0" xfId="69" applyNumberFormat="1" applyFont="1" applyFill="1" applyBorder="1" applyAlignment="1">
      <alignment horizontal="right" wrapText="1"/>
    </xf>
    <xf numFmtId="0" fontId="12" fillId="25" borderId="0" xfId="70" applyFont="1" applyFill="1" applyBorder="1"/>
    <xf numFmtId="0" fontId="12" fillId="34" borderId="0" xfId="0" applyFont="1" applyFill="1" applyBorder="1" applyAlignment="1">
      <alignment horizontal="left" indent="1"/>
    </xf>
    <xf numFmtId="0" fontId="54" fillId="25" borderId="0" xfId="66" applyFont="1" applyFill="1" applyBorder="1" applyAlignment="1">
      <alignment horizontal="left"/>
    </xf>
    <xf numFmtId="0" fontId="52" fillId="25" borderId="0" xfId="66" applyFont="1" applyFill="1"/>
    <xf numFmtId="0" fontId="51" fillId="25" borderId="0" xfId="70" applyFont="1" applyFill="1" applyBorder="1"/>
    <xf numFmtId="3" fontId="12" fillId="24" borderId="0" xfId="69" applyNumberFormat="1" applyFont="1" applyFill="1" applyBorder="1" applyAlignment="1">
      <alignment horizontal="center" wrapText="1"/>
    </xf>
    <xf numFmtId="0" fontId="1" fillId="25" borderId="0" xfId="67" applyFill="1" applyBorder="1"/>
    <xf numFmtId="0" fontId="9" fillId="25" borderId="0" xfId="66" applyFont="1" applyFill="1" applyBorder="1" applyAlignment="1">
      <alignment horizontal="left"/>
    </xf>
    <xf numFmtId="167" fontId="18" fillId="25" borderId="0" xfId="0" applyNumberFormat="1" applyFont="1" applyFill="1" applyBorder="1" applyAlignment="1">
      <alignment horizontal="right"/>
    </xf>
    <xf numFmtId="3" fontId="18" fillId="25" borderId="0" xfId="0" applyNumberFormat="1" applyFont="1" applyFill="1" applyBorder="1" applyAlignment="1"/>
    <xf numFmtId="0" fontId="11" fillId="25" borderId="0" xfId="70" applyFont="1" applyFill="1" applyBorder="1" applyAlignment="1">
      <alignment horizontal="center"/>
    </xf>
    <xf numFmtId="0" fontId="54" fillId="25" borderId="0" xfId="0" applyFont="1" applyFill="1" applyBorder="1" applyAlignment="1">
      <alignment horizontal="justify" vertical="center"/>
    </xf>
    <xf numFmtId="0" fontId="18" fillId="25" borderId="0" xfId="0" applyFont="1" applyFill="1" applyBorder="1" applyAlignment="1">
      <alignment horizontal="right" vertical="center"/>
    </xf>
    <xf numFmtId="3" fontId="11" fillId="24" borderId="0" xfId="69" applyNumberFormat="1" applyFont="1" applyFill="1" applyBorder="1" applyAlignment="1">
      <alignment horizontal="right" wrapText="1"/>
    </xf>
    <xf numFmtId="0" fontId="61" fillId="25" borderId="0" xfId="70" applyFont="1" applyFill="1" applyBorder="1"/>
    <xf numFmtId="0" fontId="1" fillId="34" borderId="0" xfId="66" applyFill="1" applyAlignment="1">
      <alignment horizontal="left" indent="1"/>
    </xf>
    <xf numFmtId="1" fontId="12" fillId="25" borderId="0" xfId="0" applyNumberFormat="1" applyFont="1" applyFill="1" applyBorder="1" applyAlignment="1">
      <alignment horizontal="right"/>
    </xf>
    <xf numFmtId="0" fontId="52" fillId="34" borderId="0" xfId="66" applyFont="1" applyFill="1" applyAlignment="1">
      <alignment horizontal="left" indent="1"/>
    </xf>
    <xf numFmtId="1" fontId="18" fillId="25" borderId="0" xfId="0" applyNumberFormat="1" applyFont="1" applyFill="1" applyBorder="1" applyAlignment="1">
      <alignment horizontal="right"/>
    </xf>
    <xf numFmtId="3" fontId="18" fillId="25" borderId="0" xfId="70" applyNumberFormat="1" applyFont="1" applyFill="1" applyBorder="1" applyAlignment="1">
      <alignment horizontal="right"/>
    </xf>
    <xf numFmtId="0" fontId="18" fillId="25" borderId="0" xfId="70" applyFont="1" applyFill="1" applyBorder="1" applyAlignment="1">
      <alignment vertical="center"/>
    </xf>
    <xf numFmtId="0" fontId="12" fillId="25" borderId="0" xfId="70" applyFont="1" applyFill="1" applyBorder="1" applyAlignment="1">
      <alignment horizontal="center"/>
    </xf>
    <xf numFmtId="0" fontId="11" fillId="25" borderId="0" xfId="70" applyFont="1" applyFill="1" applyBorder="1"/>
    <xf numFmtId="167" fontId="18" fillId="25" borderId="10" xfId="0" applyNumberFormat="1" applyFont="1" applyFill="1" applyBorder="1" applyAlignment="1">
      <alignment horizontal="right"/>
    </xf>
    <xf numFmtId="3" fontId="18" fillId="25" borderId="10" xfId="0" applyNumberFormat="1" applyFont="1" applyFill="1" applyBorder="1" applyAlignment="1">
      <alignment horizontal="right"/>
    </xf>
    <xf numFmtId="3" fontId="18" fillId="25" borderId="10" xfId="0" applyNumberFormat="1" applyFont="1" applyFill="1" applyBorder="1" applyAlignment="1"/>
    <xf numFmtId="0" fontId="11" fillId="25" borderId="0" xfId="70" applyFont="1" applyFill="1" applyBorder="1" applyAlignment="1">
      <alignment horizontal="center" vertical="center"/>
    </xf>
    <xf numFmtId="0" fontId="59" fillId="25" borderId="0" xfId="0" applyFont="1" applyFill="1" applyBorder="1" applyAlignment="1">
      <alignment horizontal="center" vertical="center"/>
    </xf>
    <xf numFmtId="0" fontId="11" fillId="25" borderId="33" xfId="70" applyFont="1" applyFill="1" applyBorder="1" applyAlignment="1">
      <alignment horizontal="center" vertical="center"/>
    </xf>
    <xf numFmtId="0" fontId="11" fillId="25" borderId="10" xfId="70" applyFont="1" applyFill="1" applyBorder="1" applyAlignment="1">
      <alignment horizontal="center" vertical="center"/>
    </xf>
    <xf numFmtId="0" fontId="11" fillId="25" borderId="90" xfId="70" applyFont="1" applyFill="1" applyBorder="1" applyAlignment="1">
      <alignment horizontal="center" vertical="center"/>
    </xf>
    <xf numFmtId="0" fontId="11" fillId="25" borderId="0" xfId="67" applyFont="1" applyFill="1" applyBorder="1" applyAlignment="1">
      <alignment vertical="center" wrapText="1"/>
    </xf>
    <xf numFmtId="0" fontId="11" fillId="25" borderId="90" xfId="67" applyFont="1" applyFill="1" applyBorder="1" applyAlignment="1">
      <alignment vertical="center" wrapText="1"/>
    </xf>
    <xf numFmtId="0" fontId="10" fillId="25" borderId="0" xfId="70" applyFont="1" applyFill="1" applyBorder="1"/>
    <xf numFmtId="0" fontId="16" fillId="25" borderId="0" xfId="58" applyFont="1" applyFill="1" applyBorder="1" applyAlignment="1">
      <alignment vertical="center"/>
    </xf>
    <xf numFmtId="0" fontId="13" fillId="28" borderId="38" xfId="67" applyFont="1" applyFill="1" applyBorder="1" applyAlignment="1">
      <alignment vertical="center"/>
    </xf>
    <xf numFmtId="0" fontId="13" fillId="28" borderId="34" xfId="70" applyFont="1" applyFill="1" applyBorder="1" applyAlignment="1">
      <alignment vertical="center"/>
    </xf>
    <xf numFmtId="0" fontId="15" fillId="28" borderId="40" xfId="70" applyFont="1" applyFill="1" applyBorder="1" applyAlignment="1">
      <alignment vertical="center"/>
    </xf>
    <xf numFmtId="0" fontId="16" fillId="25" borderId="0" xfId="67" applyFont="1" applyFill="1" applyBorder="1" applyAlignment="1">
      <alignment horizontal="right"/>
    </xf>
    <xf numFmtId="0" fontId="16" fillId="25" borderId="0" xfId="70" applyFont="1" applyFill="1" applyBorder="1" applyAlignment="1">
      <alignment horizontal="right"/>
    </xf>
    <xf numFmtId="0" fontId="1" fillId="25" borderId="0" xfId="70" applyFont="1" applyFill="1" applyBorder="1"/>
    <xf numFmtId="0" fontId="9" fillId="25" borderId="10" xfId="66" applyFont="1" applyFill="1" applyBorder="1" applyAlignment="1">
      <alignment horizontal="left"/>
    </xf>
    <xf numFmtId="167" fontId="12" fillId="24" borderId="0" xfId="41" applyNumberFormat="1" applyFont="1" applyFill="1" applyBorder="1" applyAlignment="1">
      <alignment horizontal="right" wrapText="1" indent="2"/>
    </xf>
    <xf numFmtId="0" fontId="12" fillId="24" borderId="0" xfId="41" applyFont="1" applyFill="1" applyBorder="1" applyAlignment="1">
      <alignment horizontal="left" indent="1"/>
    </xf>
    <xf numFmtId="0" fontId="16" fillId="24" borderId="0" xfId="41" applyFont="1" applyFill="1" applyBorder="1" applyAlignment="1">
      <alignment horizontal="justify" vertical="center"/>
    </xf>
    <xf numFmtId="0" fontId="9" fillId="25" borderId="0" xfId="0" applyFont="1" applyFill="1" applyBorder="1" applyAlignment="1"/>
    <xf numFmtId="0" fontId="11" fillId="25" borderId="12" xfId="0" applyFont="1" applyFill="1" applyBorder="1" applyAlignment="1">
      <alignment horizontal="right"/>
    </xf>
    <xf numFmtId="0" fontId="11" fillId="25" borderId="0" xfId="0" applyFont="1" applyFill="1" applyBorder="1" applyAlignment="1">
      <alignment horizontal="center"/>
    </xf>
    <xf numFmtId="0" fontId="79" fillId="25" borderId="0" xfId="0" applyFont="1" applyFill="1" applyBorder="1" applyAlignment="1">
      <alignment horizontal="left"/>
    </xf>
    <xf numFmtId="0" fontId="11" fillId="25" borderId="12" xfId="0" applyFont="1" applyFill="1" applyBorder="1" applyAlignment="1">
      <alignment horizontal="center"/>
    </xf>
    <xf numFmtId="0" fontId="16" fillId="25" borderId="0" xfId="0" applyFont="1" applyFill="1" applyBorder="1" applyAlignment="1">
      <alignment horizontal="right"/>
    </xf>
    <xf numFmtId="0" fontId="12" fillId="25" borderId="0" xfId="0" applyNumberFormat="1" applyFont="1" applyFill="1" applyBorder="1" applyAlignment="1">
      <alignment horizontal="right"/>
    </xf>
    <xf numFmtId="0" fontId="16" fillId="25" borderId="61" xfId="0" applyFont="1" applyFill="1" applyBorder="1" applyAlignment="1">
      <alignment vertical="top"/>
    </xf>
    <xf numFmtId="0" fontId="9" fillId="25" borderId="10" xfId="0" applyFont="1" applyFill="1" applyBorder="1" applyAlignment="1">
      <alignment horizontal="left"/>
    </xf>
    <xf numFmtId="0" fontId="11" fillId="25" borderId="0" xfId="0" applyFont="1" applyFill="1" applyBorder="1" applyAlignment="1">
      <alignment horizontal="left" indent="1"/>
    </xf>
    <xf numFmtId="0" fontId="9" fillId="25" borderId="0" xfId="0" applyFont="1" applyFill="1" applyBorder="1" applyAlignment="1">
      <alignment horizontal="left"/>
    </xf>
    <xf numFmtId="0" fontId="10" fillId="25" borderId="0" xfId="0" applyFont="1" applyFill="1" applyBorder="1"/>
    <xf numFmtId="0" fontId="1" fillId="25" borderId="0" xfId="71" applyFill="1"/>
    <xf numFmtId="0" fontId="1" fillId="25" borderId="12" xfId="71" applyFill="1" applyBorder="1" applyAlignment="1">
      <alignment horizontal="left"/>
    </xf>
    <xf numFmtId="0" fontId="1" fillId="25" borderId="12" xfId="71" applyFill="1" applyBorder="1"/>
    <xf numFmtId="0" fontId="11" fillId="25" borderId="12" xfId="71" applyFont="1" applyFill="1" applyBorder="1" applyAlignment="1">
      <alignment horizontal="right"/>
    </xf>
    <xf numFmtId="0" fontId="1" fillId="28" borderId="31" xfId="71" applyFill="1" applyBorder="1"/>
    <xf numFmtId="0" fontId="1" fillId="0" borderId="0" xfId="71"/>
    <xf numFmtId="0" fontId="107" fillId="0" borderId="0" xfId="71" applyFont="1"/>
    <xf numFmtId="0" fontId="9" fillId="25" borderId="18" xfId="71" applyFont="1" applyFill="1" applyBorder="1" applyAlignment="1">
      <alignment horizontal="left"/>
    </xf>
    <xf numFmtId="0" fontId="9" fillId="25" borderId="10" xfId="71" applyFont="1" applyFill="1" applyBorder="1" applyAlignment="1">
      <alignment horizontal="left"/>
    </xf>
    <xf numFmtId="0" fontId="52" fillId="25" borderId="10" xfId="71" applyFont="1" applyFill="1" applyBorder="1" applyAlignment="1">
      <alignment horizontal="left"/>
    </xf>
    <xf numFmtId="0" fontId="1" fillId="25" borderId="10" xfId="71" applyFill="1" applyBorder="1"/>
    <xf numFmtId="0" fontId="1" fillId="25" borderId="0" xfId="71" applyFill="1" applyBorder="1"/>
    <xf numFmtId="0" fontId="1" fillId="25" borderId="13" xfId="71" applyFill="1" applyBorder="1"/>
    <xf numFmtId="0" fontId="13" fillId="25" borderId="0" xfId="71" applyFont="1" applyFill="1" applyBorder="1"/>
    <xf numFmtId="0" fontId="16" fillId="25" borderId="0" xfId="71" applyFont="1" applyFill="1" applyBorder="1" applyAlignment="1">
      <alignment horizontal="right"/>
    </xf>
    <xf numFmtId="0" fontId="15" fillId="28" borderId="40" xfId="71" applyFont="1" applyFill="1" applyBorder="1" applyAlignment="1">
      <alignment vertical="center"/>
    </xf>
    <xf numFmtId="0" fontId="15" fillId="28" borderId="34" xfId="71" applyFont="1" applyFill="1" applyBorder="1" applyAlignment="1">
      <alignment vertical="center"/>
    </xf>
    <xf numFmtId="0" fontId="15" fillId="28" borderId="38" xfId="71" applyFont="1" applyFill="1" applyBorder="1" applyAlignment="1">
      <alignment vertical="center"/>
    </xf>
    <xf numFmtId="2" fontId="16" fillId="25" borderId="0" xfId="71" applyNumberFormat="1" applyFont="1" applyFill="1" applyBorder="1" applyAlignment="1">
      <alignment horizontal="right"/>
    </xf>
    <xf numFmtId="165" fontId="107" fillId="0" borderId="0" xfId="71" applyNumberFormat="1" applyFont="1"/>
    <xf numFmtId="0" fontId="1" fillId="25" borderId="0" xfId="71" applyFill="1" applyAlignment="1">
      <alignment vertical="center"/>
    </xf>
    <xf numFmtId="0" fontId="1" fillId="25" borderId="13" xfId="71" applyFill="1" applyBorder="1" applyAlignment="1">
      <alignment vertical="center"/>
    </xf>
    <xf numFmtId="0" fontId="1" fillId="25" borderId="0" xfId="71" applyFill="1" applyBorder="1" applyAlignment="1">
      <alignment vertical="center"/>
    </xf>
    <xf numFmtId="2" fontId="16" fillId="25" borderId="0" xfId="71" applyNumberFormat="1" applyFont="1" applyFill="1" applyBorder="1" applyAlignment="1">
      <alignment horizontal="right" vertical="center"/>
    </xf>
    <xf numFmtId="0" fontId="1" fillId="0" borderId="0" xfId="71" applyAlignment="1">
      <alignment vertical="center"/>
    </xf>
    <xf numFmtId="0" fontId="107" fillId="0" borderId="0" xfId="71" applyFont="1" applyAlignment="1">
      <alignment vertical="center"/>
    </xf>
    <xf numFmtId="49" fontId="1" fillId="25" borderId="13" xfId="71" applyNumberFormat="1" applyFill="1" applyBorder="1" applyAlignment="1">
      <alignment vertical="center"/>
    </xf>
    <xf numFmtId="49" fontId="12" fillId="25" borderId="0" xfId="71" applyNumberFormat="1" applyFont="1" applyFill="1" applyBorder="1" applyAlignment="1">
      <alignment vertical="center"/>
    </xf>
    <xf numFmtId="49" fontId="1" fillId="25" borderId="0" xfId="71" applyNumberFormat="1" applyFill="1" applyBorder="1" applyAlignment="1">
      <alignment vertical="center"/>
    </xf>
    <xf numFmtId="49" fontId="16" fillId="25" borderId="0" xfId="71" applyNumberFormat="1" applyFont="1" applyFill="1" applyBorder="1" applyAlignment="1">
      <alignment horizontal="right" vertical="center"/>
    </xf>
    <xf numFmtId="0" fontId="12" fillId="25" borderId="0" xfId="71" applyFont="1" applyFill="1" applyBorder="1" applyAlignment="1">
      <alignment vertical="center"/>
    </xf>
    <xf numFmtId="0" fontId="16" fillId="25" borderId="0" xfId="71" applyFont="1" applyFill="1" applyBorder="1" applyAlignment="1">
      <alignment horizontal="right" vertical="center"/>
    </xf>
    <xf numFmtId="0" fontId="13" fillId="28" borderId="34" xfId="71" applyFont="1" applyFill="1" applyBorder="1" applyAlignment="1">
      <alignment vertical="center"/>
    </xf>
    <xf numFmtId="0" fontId="3" fillId="28" borderId="34" xfId="71" applyFont="1" applyFill="1" applyBorder="1" applyAlignment="1">
      <alignment vertical="center"/>
    </xf>
    <xf numFmtId="0" fontId="3" fillId="28" borderId="38" xfId="71" applyFont="1" applyFill="1" applyBorder="1" applyAlignment="1">
      <alignment vertical="center"/>
    </xf>
    <xf numFmtId="0" fontId="10" fillId="25" borderId="0" xfId="71" applyFont="1" applyFill="1" applyBorder="1"/>
    <xf numFmtId="0" fontId="4" fillId="25" borderId="0" xfId="71" applyFont="1" applyFill="1" applyBorder="1"/>
    <xf numFmtId="0" fontId="11" fillId="25" borderId="0" xfId="71" applyFont="1" applyFill="1" applyBorder="1" applyAlignment="1"/>
    <xf numFmtId="0" fontId="11" fillId="25" borderId="0" xfId="71" applyFont="1" applyFill="1" applyBorder="1" applyAlignment="1">
      <alignment horizontal="center"/>
    </xf>
    <xf numFmtId="0" fontId="11" fillId="25" borderId="33" xfId="71" applyFont="1" applyFill="1" applyBorder="1" applyAlignment="1">
      <alignment horizontal="center"/>
    </xf>
    <xf numFmtId="0" fontId="11" fillId="25" borderId="12" xfId="71" applyFont="1" applyFill="1" applyBorder="1" applyAlignment="1">
      <alignment horizontal="center"/>
    </xf>
    <xf numFmtId="0" fontId="12" fillId="25" borderId="0" xfId="71" applyFont="1" applyFill="1" applyBorder="1"/>
    <xf numFmtId="0" fontId="11" fillId="25" borderId="0" xfId="71" applyFont="1" applyFill="1" applyBorder="1" applyAlignment="1">
      <alignment horizontal="left" indent="1"/>
    </xf>
    <xf numFmtId="0" fontId="13" fillId="25" borderId="0" xfId="71" applyFont="1" applyFill="1"/>
    <xf numFmtId="0" fontId="13" fillId="25" borderId="13" xfId="71" applyFont="1" applyFill="1" applyBorder="1"/>
    <xf numFmtId="0" fontId="13" fillId="0" borderId="0" xfId="71" applyFont="1"/>
    <xf numFmtId="0" fontId="12" fillId="25" borderId="0" xfId="71" applyFont="1" applyFill="1" applyBorder="1" applyAlignment="1">
      <alignment horizontal="left" indent="1"/>
    </xf>
    <xf numFmtId="165" fontId="18" fillId="24" borderId="0" xfId="61" applyNumberFormat="1" applyFont="1" applyFill="1" applyBorder="1" applyAlignment="1">
      <alignment horizontal="right" wrapText="1" indent="1"/>
    </xf>
    <xf numFmtId="2" fontId="12" fillId="24" borderId="0" xfId="41" applyNumberFormat="1" applyFont="1" applyFill="1" applyBorder="1" applyAlignment="1">
      <alignment horizontal="right" wrapText="1" indent="1"/>
    </xf>
    <xf numFmtId="0" fontId="1" fillId="28" borderId="34" xfId="71" applyFill="1" applyBorder="1" applyAlignment="1">
      <alignment vertical="center"/>
    </xf>
    <xf numFmtId="0" fontId="1" fillId="28" borderId="38" xfId="71" applyFill="1" applyBorder="1" applyAlignment="1">
      <alignment vertical="center"/>
    </xf>
    <xf numFmtId="167" fontId="12" fillId="25" borderId="0" xfId="71" applyNumberFormat="1" applyFont="1" applyFill="1" applyBorder="1" applyAlignment="1">
      <alignment horizontal="center"/>
    </xf>
    <xf numFmtId="0" fontId="1" fillId="25" borderId="0" xfId="71" applyFill="1" applyAlignment="1">
      <alignment horizontal="right" indent="1"/>
    </xf>
    <xf numFmtId="167" fontId="1" fillId="25" borderId="0" xfId="71" applyNumberFormat="1" applyFill="1" applyAlignment="1">
      <alignment horizontal="right" indent="1"/>
    </xf>
    <xf numFmtId="167" fontId="1" fillId="42" borderId="0" xfId="71" applyNumberFormat="1" applyFill="1" applyAlignment="1">
      <alignment horizontal="right" indent="1"/>
    </xf>
    <xf numFmtId="167" fontId="12" fillId="25" borderId="0" xfId="71" applyNumberFormat="1" applyFont="1" applyFill="1" applyBorder="1" applyAlignment="1">
      <alignment horizontal="right" indent="1"/>
    </xf>
    <xf numFmtId="167" fontId="12" fillId="42" borderId="0" xfId="71" applyNumberFormat="1" applyFont="1" applyFill="1" applyBorder="1" applyAlignment="1">
      <alignment horizontal="right" indent="1"/>
    </xf>
    <xf numFmtId="3" fontId="73" fillId="25" borderId="0" xfId="71" applyNumberFormat="1" applyFont="1" applyFill="1" applyBorder="1" applyAlignment="1">
      <alignment horizontal="right"/>
    </xf>
    <xf numFmtId="167" fontId="18" fillId="25" borderId="0" xfId="71" applyNumberFormat="1" applyFont="1" applyFill="1" applyBorder="1" applyAlignment="1">
      <alignment horizontal="center"/>
    </xf>
    <xf numFmtId="167" fontId="18" fillId="25" borderId="0" xfId="71" applyNumberFormat="1" applyFont="1" applyFill="1" applyBorder="1" applyAlignment="1">
      <alignment horizontal="right" indent="2"/>
    </xf>
    <xf numFmtId="167" fontId="18" fillId="42" borderId="0" xfId="71" applyNumberFormat="1" applyFont="1" applyFill="1" applyBorder="1" applyAlignment="1">
      <alignment horizontal="right" indent="2"/>
    </xf>
    <xf numFmtId="0" fontId="74" fillId="25" borderId="0" xfId="71" applyFont="1" applyFill="1" applyBorder="1"/>
    <xf numFmtId="3" fontId="1" fillId="0" borderId="0" xfId="71" applyNumberFormat="1"/>
    <xf numFmtId="167" fontId="12" fillId="25" borderId="0" xfId="71" applyNumberFormat="1" applyFont="1" applyFill="1" applyBorder="1" applyAlignment="1">
      <alignment horizontal="right" indent="2"/>
    </xf>
    <xf numFmtId="167" fontId="12" fillId="42" borderId="0" xfId="71" applyNumberFormat="1" applyFont="1" applyFill="1" applyBorder="1" applyAlignment="1">
      <alignment horizontal="right" indent="2"/>
    </xf>
    <xf numFmtId="0" fontId="69" fillId="25" borderId="0" xfId="71" applyFont="1" applyFill="1" applyBorder="1"/>
    <xf numFmtId="0" fontId="13" fillId="0" borderId="33" xfId="55" applyFont="1" applyBorder="1" applyAlignment="1">
      <alignment horizontal="center" vertical="center"/>
    </xf>
    <xf numFmtId="0" fontId="11" fillId="25" borderId="12" xfId="71" applyFont="1" applyFill="1" applyBorder="1" applyAlignment="1">
      <alignment horizontal="center" vertical="center" wrapText="1"/>
    </xf>
    <xf numFmtId="0" fontId="11" fillId="25" borderId="0" xfId="71" applyFont="1" applyFill="1" applyBorder="1" applyAlignment="1">
      <alignment horizontal="center" vertical="center"/>
    </xf>
    <xf numFmtId="0" fontId="74" fillId="25" borderId="0" xfId="71" applyFont="1" applyFill="1" applyBorder="1" applyAlignment="1">
      <alignment vertical="center"/>
    </xf>
    <xf numFmtId="3" fontId="1" fillId="0" borderId="0" xfId="71" applyNumberFormat="1" applyAlignment="1">
      <alignment vertical="center"/>
    </xf>
    <xf numFmtId="167" fontId="18" fillId="25" borderId="0" xfId="71" applyNumberFormat="1" applyFont="1" applyFill="1" applyBorder="1" applyAlignment="1">
      <alignment horizontal="right" indent="1"/>
    </xf>
    <xf numFmtId="0" fontId="29" fillId="25" borderId="0" xfId="71" applyFont="1" applyFill="1" applyBorder="1" applyAlignment="1">
      <alignment vertical="center"/>
    </xf>
    <xf numFmtId="1" fontId="12" fillId="25" borderId="0" xfId="71" applyNumberFormat="1" applyFont="1" applyFill="1" applyBorder="1" applyAlignment="1">
      <alignment horizontal="center"/>
    </xf>
    <xf numFmtId="0" fontId="51" fillId="25" borderId="0" xfId="71" applyFont="1" applyFill="1" applyBorder="1" applyAlignment="1">
      <alignment horizontal="left" vertical="center"/>
    </xf>
    <xf numFmtId="0" fontId="2" fillId="25" borderId="0" xfId="71" applyFont="1" applyFill="1" applyBorder="1"/>
    <xf numFmtId="1" fontId="11" fillId="25" borderId="0" xfId="71" applyNumberFormat="1" applyFont="1" applyFill="1" applyBorder="1" applyAlignment="1">
      <alignment horizontal="center"/>
    </xf>
    <xf numFmtId="0" fontId="14" fillId="28" borderId="31" xfId="71" applyFont="1" applyFill="1" applyBorder="1" applyAlignment="1">
      <alignment horizontal="center" vertical="center"/>
    </xf>
    <xf numFmtId="0" fontId="2" fillId="0" borderId="0" xfId="71" applyFont="1"/>
    <xf numFmtId="0" fontId="7" fillId="25" borderId="12" xfId="0" applyFont="1" applyFill="1" applyBorder="1" applyAlignment="1">
      <alignment horizontal="right"/>
    </xf>
    <xf numFmtId="0" fontId="0" fillId="25" borderId="61" xfId="0" applyFill="1" applyBorder="1"/>
    <xf numFmtId="164" fontId="16" fillId="25" borderId="0" xfId="0" applyNumberFormat="1" applyFont="1" applyFill="1" applyBorder="1" applyAlignment="1">
      <alignment horizontal="right"/>
    </xf>
    <xf numFmtId="0" fontId="7" fillId="25" borderId="0" xfId="0" applyFont="1" applyFill="1" applyBorder="1" applyAlignment="1"/>
    <xf numFmtId="164" fontId="109" fillId="25" borderId="0" xfId="0" applyNumberFormat="1" applyFont="1" applyFill="1" applyBorder="1" applyAlignment="1">
      <alignment horizontal="center"/>
    </xf>
    <xf numFmtId="164" fontId="83" fillId="25" borderId="0" xfId="0" applyNumberFormat="1" applyFont="1" applyFill="1" applyBorder="1" applyAlignment="1">
      <alignment horizontal="right"/>
    </xf>
    <xf numFmtId="0" fontId="0" fillId="25" borderId="13" xfId="0" applyFill="1" applyBorder="1" applyAlignment="1"/>
    <xf numFmtId="0" fontId="12" fillId="25" borderId="0" xfId="0" applyFont="1" applyFill="1" applyBorder="1" applyAlignment="1"/>
    <xf numFmtId="164" fontId="73" fillId="24" borderId="0" xfId="41" applyNumberFormat="1" applyFont="1" applyFill="1" applyBorder="1" applyAlignment="1">
      <alignment horizontal="center" wrapText="1"/>
    </xf>
    <xf numFmtId="164" fontId="16" fillId="25" borderId="0" xfId="41" applyNumberFormat="1" applyFont="1" applyFill="1" applyBorder="1" applyAlignment="1">
      <alignment horizontal="right" wrapText="1"/>
    </xf>
    <xf numFmtId="0" fontId="9" fillId="25" borderId="0" xfId="0" applyFont="1" applyFill="1" applyAlignment="1"/>
    <xf numFmtId="0" fontId="4" fillId="25" borderId="0" xfId="0" applyFont="1" applyFill="1" applyBorder="1" applyAlignment="1"/>
    <xf numFmtId="3" fontId="73" fillId="24" borderId="0" xfId="41" applyNumberFormat="1" applyFont="1" applyFill="1" applyBorder="1" applyAlignment="1">
      <alignment horizontal="center" wrapText="1"/>
    </xf>
    <xf numFmtId="0" fontId="2" fillId="25" borderId="0" xfId="0" applyFont="1" applyFill="1" applyBorder="1" applyAlignment="1"/>
    <xf numFmtId="0" fontId="80" fillId="25" borderId="0" xfId="0" applyFont="1" applyFill="1" applyAlignment="1"/>
    <xf numFmtId="0" fontId="80" fillId="25" borderId="13" xfId="0" applyFont="1" applyFill="1" applyBorder="1" applyAlignment="1"/>
    <xf numFmtId="0" fontId="86" fillId="25" borderId="0" xfId="0" applyFont="1" applyFill="1" applyAlignment="1"/>
    <xf numFmtId="0" fontId="88" fillId="25" borderId="0" xfId="0" applyFont="1" applyFill="1" applyBorder="1" applyAlignment="1"/>
    <xf numFmtId="0" fontId="80" fillId="0" borderId="0" xfId="0" applyFont="1" applyAlignment="1"/>
    <xf numFmtId="164" fontId="73" fillId="25" borderId="0" xfId="0" applyNumberFormat="1" applyFont="1" applyFill="1" applyBorder="1" applyAlignment="1">
      <alignment horizontal="center"/>
    </xf>
    <xf numFmtId="0" fontId="13" fillId="25" borderId="0" xfId="0" applyFont="1" applyFill="1" applyBorder="1" applyAlignment="1"/>
    <xf numFmtId="3" fontId="16" fillId="25" borderId="0" xfId="41" applyNumberFormat="1" applyFont="1" applyFill="1" applyBorder="1" applyAlignment="1">
      <alignment horizontal="right" wrapText="1"/>
    </xf>
    <xf numFmtId="0" fontId="74" fillId="25" borderId="0" xfId="0" applyFont="1" applyFill="1" applyBorder="1" applyAlignment="1"/>
    <xf numFmtId="0" fontId="53" fillId="25" borderId="0" xfId="0" applyFont="1" applyFill="1" applyBorder="1" applyAlignment="1">
      <alignment vertical="top"/>
    </xf>
    <xf numFmtId="0" fontId="60" fillId="25" borderId="0" xfId="0" applyFont="1" applyFill="1" applyBorder="1" applyAlignment="1">
      <alignment horizontal="right"/>
    </xf>
    <xf numFmtId="164" fontId="9" fillId="25" borderId="0" xfId="0" applyNumberFormat="1" applyFont="1" applyFill="1"/>
    <xf numFmtId="0" fontId="9" fillId="25" borderId="0" xfId="0" applyFont="1" applyFill="1"/>
    <xf numFmtId="0" fontId="111" fillId="26" borderId="52" xfId="0" applyFont="1" applyFill="1" applyBorder="1" applyAlignment="1">
      <alignment vertical="center"/>
    </xf>
    <xf numFmtId="0" fontId="60" fillId="26" borderId="52" xfId="0" applyFont="1" applyFill="1" applyBorder="1" applyAlignment="1">
      <alignment vertical="center"/>
    </xf>
    <xf numFmtId="168" fontId="12" fillId="25" borderId="0" xfId="0" applyNumberFormat="1" applyFont="1" applyFill="1" applyBorder="1"/>
    <xf numFmtId="168" fontId="111" fillId="25" borderId="0" xfId="0" applyNumberFormat="1" applyFont="1" applyFill="1" applyBorder="1"/>
    <xf numFmtId="168" fontId="60" fillId="25" borderId="0" xfId="0" applyNumberFormat="1" applyFont="1" applyFill="1" applyBorder="1"/>
    <xf numFmtId="164" fontId="16" fillId="24" borderId="0" xfId="41" applyNumberFormat="1" applyFont="1" applyFill="1" applyBorder="1" applyAlignment="1">
      <alignment horizontal="right" wrapText="1"/>
    </xf>
    <xf numFmtId="0" fontId="11" fillId="24" borderId="0" xfId="41" quotePrefix="1" applyFont="1" applyFill="1" applyBorder="1" applyAlignment="1">
      <alignment horizontal="left"/>
    </xf>
    <xf numFmtId="167" fontId="109" fillId="24" borderId="0" xfId="41" applyNumberFormat="1" applyFont="1" applyFill="1" applyBorder="1" applyAlignment="1">
      <alignment horizontal="center" wrapText="1"/>
    </xf>
    <xf numFmtId="167" fontId="83" fillId="25" borderId="0" xfId="41" applyNumberFormat="1" applyFont="1" applyFill="1" applyBorder="1" applyAlignment="1">
      <alignment horizontal="right" wrapText="1"/>
    </xf>
    <xf numFmtId="0" fontId="112" fillId="25" borderId="0" xfId="0" applyFont="1" applyFill="1" applyBorder="1" applyAlignment="1">
      <alignment vertical="center"/>
    </xf>
    <xf numFmtId="0" fontId="63" fillId="25" borderId="0" xfId="0" applyFont="1" applyFill="1" applyBorder="1"/>
    <xf numFmtId="3" fontId="10" fillId="25" borderId="0" xfId="0" applyNumberFormat="1" applyFont="1" applyFill="1" applyBorder="1"/>
    <xf numFmtId="167" fontId="73" fillId="24" borderId="0" xfId="41" applyNumberFormat="1" applyFont="1" applyFill="1" applyBorder="1" applyAlignment="1">
      <alignment horizontal="center" wrapText="1"/>
    </xf>
    <xf numFmtId="167" fontId="16" fillId="25" borderId="0" xfId="41" applyNumberFormat="1" applyFont="1" applyFill="1" applyBorder="1" applyAlignment="1">
      <alignment horizontal="right" wrapText="1"/>
    </xf>
    <xf numFmtId="167" fontId="73" fillId="25" borderId="0" xfId="41" applyNumberFormat="1" applyFont="1" applyFill="1" applyBorder="1" applyAlignment="1">
      <alignment horizontal="right" wrapText="1"/>
    </xf>
    <xf numFmtId="0" fontId="21" fillId="25" borderId="0" xfId="0" applyFont="1" applyFill="1" applyBorder="1"/>
    <xf numFmtId="0" fontId="3" fillId="26" borderId="48" xfId="0" applyFont="1" applyFill="1" applyBorder="1" applyAlignment="1">
      <alignment vertical="center"/>
    </xf>
    <xf numFmtId="0" fontId="4" fillId="25" borderId="61" xfId="0" applyFont="1" applyFill="1" applyBorder="1"/>
    <xf numFmtId="164" fontId="113" fillId="25" borderId="0" xfId="41" applyNumberFormat="1" applyFont="1" applyFill="1" applyBorder="1" applyAlignment="1">
      <alignment horizontal="right" wrapText="1"/>
    </xf>
    <xf numFmtId="167" fontId="55" fillId="25" borderId="0" xfId="0" applyNumberFormat="1" applyFont="1" applyFill="1" applyBorder="1" applyAlignment="1">
      <alignment horizontal="right"/>
    </xf>
    <xf numFmtId="3" fontId="83" fillId="25" borderId="0" xfId="0" applyNumberFormat="1" applyFont="1" applyFill="1" applyBorder="1" applyAlignment="1">
      <alignment horizontal="right"/>
    </xf>
    <xf numFmtId="0" fontId="94" fillId="25" borderId="11" xfId="0" applyFont="1" applyFill="1" applyBorder="1"/>
    <xf numFmtId="0" fontId="11" fillId="24" borderId="0" xfId="41" quotePrefix="1" applyFont="1" applyFill="1" applyBorder="1" applyAlignment="1">
      <alignment horizontal="left" indent="1"/>
    </xf>
    <xf numFmtId="0" fontId="4" fillId="25" borderId="0" xfId="0" applyFont="1" applyFill="1" applyBorder="1" applyAlignment="1">
      <alignment vertical="center"/>
    </xf>
    <xf numFmtId="0" fontId="2" fillId="0" borderId="0" xfId="0" applyFont="1" applyAlignment="1">
      <alignment horizontal="right"/>
    </xf>
    <xf numFmtId="0" fontId="11" fillId="25" borderId="0" xfId="0" applyFont="1" applyFill="1" applyBorder="1" applyAlignment="1">
      <alignment horizontal="center"/>
    </xf>
    <xf numFmtId="0" fontId="79" fillId="25" borderId="0" xfId="0" applyFont="1" applyFill="1" applyBorder="1" applyAlignment="1">
      <alignment horizontal="left"/>
    </xf>
    <xf numFmtId="0" fontId="11" fillId="25" borderId="33" xfId="0" applyFont="1" applyFill="1" applyBorder="1" applyAlignment="1">
      <alignment horizontal="center"/>
    </xf>
    <xf numFmtId="0" fontId="11" fillId="25" borderId="12" xfId="0" applyFont="1" applyFill="1" applyBorder="1" applyAlignment="1">
      <alignment horizontal="center"/>
    </xf>
    <xf numFmtId="0" fontId="16" fillId="25" borderId="0" xfId="0" applyFont="1" applyFill="1" applyBorder="1" applyAlignment="1">
      <alignment horizontal="right"/>
    </xf>
    <xf numFmtId="0" fontId="11" fillId="25" borderId="10" xfId="0" applyFont="1" applyFill="1" applyBorder="1" applyAlignment="1">
      <alignment horizontal="center"/>
    </xf>
    <xf numFmtId="0" fontId="11" fillId="25" borderId="12" xfId="0" applyFont="1" applyFill="1" applyBorder="1" applyAlignment="1">
      <alignment horizontal="left"/>
    </xf>
    <xf numFmtId="0" fontId="9" fillId="25" borderId="10" xfId="0" applyFont="1" applyFill="1" applyBorder="1" applyAlignment="1">
      <alignment horizontal="left"/>
    </xf>
    <xf numFmtId="0" fontId="11" fillId="25" borderId="0" xfId="0" applyFont="1" applyFill="1" applyBorder="1" applyAlignment="1">
      <alignment horizontal="left" indent="1"/>
    </xf>
    <xf numFmtId="0" fontId="12" fillId="25" borderId="0" xfId="0" applyFont="1" applyFill="1" applyBorder="1" applyAlignment="1">
      <alignment horizontal="left" indent="1"/>
    </xf>
    <xf numFmtId="0" fontId="16" fillId="25" borderId="0" xfId="0" applyFont="1" applyFill="1" applyBorder="1" applyAlignment="1">
      <alignment horizontal="right" indent="2"/>
    </xf>
    <xf numFmtId="0" fontId="9" fillId="25" borderId="0" xfId="0" applyFont="1" applyFill="1" applyBorder="1" applyAlignment="1">
      <alignment horizontal="left"/>
    </xf>
    <xf numFmtId="0" fontId="11" fillId="25" borderId="56" xfId="0" applyFont="1" applyFill="1" applyBorder="1" applyAlignment="1">
      <alignment horizontal="center"/>
    </xf>
    <xf numFmtId="0" fontId="10" fillId="25" borderId="0" xfId="0" applyFont="1" applyFill="1" applyBorder="1"/>
    <xf numFmtId="0" fontId="4" fillId="0" borderId="0" xfId="0" applyFont="1" applyBorder="1"/>
    <xf numFmtId="0" fontId="4" fillId="0" borderId="0" xfId="0" applyFont="1"/>
    <xf numFmtId="0" fontId="4" fillId="0" borderId="0" xfId="0" applyFont="1" applyFill="1" applyBorder="1"/>
    <xf numFmtId="0" fontId="114" fillId="25" borderId="0" xfId="0" applyFont="1" applyFill="1" applyBorder="1"/>
    <xf numFmtId="0" fontId="94" fillId="25" borderId="85" xfId="0" applyFont="1" applyFill="1" applyBorder="1" applyAlignment="1">
      <alignment horizontal="left" vertical="center" indent="1"/>
    </xf>
    <xf numFmtId="0" fontId="13" fillId="25" borderId="96" xfId="0" applyFont="1" applyFill="1" applyBorder="1" applyAlignment="1">
      <alignment vertical="center"/>
    </xf>
    <xf numFmtId="0" fontId="80" fillId="25" borderId="96" xfId="0" applyFont="1" applyFill="1" applyBorder="1" applyAlignment="1">
      <alignment vertical="center"/>
    </xf>
    <xf numFmtId="0" fontId="80" fillId="25" borderId="86" xfId="0" applyFont="1" applyFill="1" applyBorder="1" applyAlignment="1">
      <alignment vertical="center"/>
    </xf>
    <xf numFmtId="0" fontId="4" fillId="0" borderId="0" xfId="0" applyFont="1" applyFill="1" applyBorder="1" applyAlignment="1">
      <alignment vertical="center"/>
    </xf>
    <xf numFmtId="0" fontId="4" fillId="0" borderId="0" xfId="0" applyFont="1" applyAlignment="1">
      <alignment vertical="center"/>
    </xf>
    <xf numFmtId="3" fontId="11" fillId="36" borderId="0" xfId="0" applyNumberFormat="1" applyFont="1" applyFill="1" applyBorder="1" applyAlignment="1">
      <alignment horizontal="center"/>
    </xf>
    <xf numFmtId="164" fontId="79" fillId="25" borderId="0" xfId="0" applyNumberFormat="1" applyFont="1" applyFill="1" applyBorder="1" applyAlignment="1">
      <alignment horizontal="right" indent="2"/>
    </xf>
    <xf numFmtId="0" fontId="88" fillId="0" borderId="0" xfId="0" applyFont="1" applyFill="1" applyBorder="1"/>
    <xf numFmtId="0" fontId="88" fillId="0" borderId="0" xfId="0" applyFont="1"/>
    <xf numFmtId="3" fontId="11" fillId="25" borderId="0" xfId="0" applyNumberFormat="1" applyFont="1" applyFill="1" applyBorder="1" applyAlignment="1">
      <alignment horizontal="right" indent="2"/>
    </xf>
    <xf numFmtId="0" fontId="69" fillId="0" borderId="0" xfId="0" applyFont="1"/>
    <xf numFmtId="0" fontId="69" fillId="0" borderId="0" xfId="0" applyFont="1" applyFill="1" applyBorder="1"/>
    <xf numFmtId="3" fontId="12" fillId="25" borderId="0" xfId="0" applyNumberFormat="1" applyFont="1" applyFill="1" applyBorder="1" applyAlignment="1">
      <alignment horizontal="right" indent="2"/>
    </xf>
    <xf numFmtId="0" fontId="72" fillId="25" borderId="0" xfId="0" applyFont="1" applyFill="1" applyBorder="1" applyAlignment="1">
      <alignment horizontal="center"/>
    </xf>
    <xf numFmtId="0" fontId="80" fillId="25" borderId="0" xfId="0" applyFont="1" applyFill="1" applyBorder="1" applyAlignment="1"/>
    <xf numFmtId="0" fontId="88" fillId="0" borderId="0" xfId="0" applyFont="1" applyFill="1" applyBorder="1" applyAlignment="1"/>
    <xf numFmtId="0" fontId="88" fillId="0" borderId="0" xfId="0" applyFont="1" applyAlignment="1"/>
    <xf numFmtId="164" fontId="11" fillId="24" borderId="0" xfId="41" applyNumberFormat="1" applyFont="1" applyFill="1" applyBorder="1" applyAlignment="1">
      <alignment horizontal="right" wrapText="1" indent="2"/>
    </xf>
    <xf numFmtId="164" fontId="12" fillId="24" borderId="0" xfId="41" applyNumberFormat="1" applyFont="1" applyFill="1" applyBorder="1" applyAlignment="1">
      <alignment horizontal="right" wrapText="1" indent="2"/>
    </xf>
    <xf numFmtId="3" fontId="51" fillId="25" borderId="0" xfId="0" applyNumberFormat="1" applyFont="1" applyFill="1" applyBorder="1" applyAlignment="1">
      <alignment horizontal="right"/>
    </xf>
    <xf numFmtId="0" fontId="16" fillId="25" borderId="0" xfId="0" applyFont="1" applyFill="1" applyBorder="1" applyAlignment="1">
      <alignment horizontal="justify" wrapText="1"/>
    </xf>
    <xf numFmtId="3" fontId="10" fillId="24" borderId="0" xfId="41" applyNumberFormat="1" applyFont="1" applyFill="1" applyBorder="1" applyAlignment="1">
      <alignment horizontal="center" wrapText="1"/>
    </xf>
    <xf numFmtId="164" fontId="10" fillId="24" borderId="0" xfId="41" applyNumberFormat="1" applyFont="1" applyFill="1" applyBorder="1" applyAlignment="1">
      <alignment horizontal="center" wrapText="1"/>
    </xf>
    <xf numFmtId="3" fontId="12" fillId="24" borderId="0" xfId="41" applyNumberFormat="1" applyFont="1" applyFill="1" applyBorder="1" applyAlignment="1">
      <alignment horizontal="center" wrapText="1"/>
    </xf>
    <xf numFmtId="0" fontId="80" fillId="25" borderId="0" xfId="0" applyFont="1" applyFill="1" applyBorder="1" applyAlignment="1">
      <alignment vertical="center"/>
    </xf>
    <xf numFmtId="0" fontId="88" fillId="25" borderId="0" xfId="0" applyFont="1" applyFill="1" applyBorder="1" applyAlignment="1">
      <alignment vertical="center"/>
    </xf>
    <xf numFmtId="0" fontId="88" fillId="25" borderId="0" xfId="0" applyFont="1" applyFill="1" applyBorder="1" applyAlignment="1">
      <alignment horizontal="left" vertical="center" indent="1"/>
    </xf>
    <xf numFmtId="0" fontId="81" fillId="25" borderId="0" xfId="0" applyFont="1" applyFill="1" applyBorder="1" applyAlignment="1">
      <alignment vertical="center"/>
    </xf>
    <xf numFmtId="0" fontId="94" fillId="25" borderId="0" xfId="0" applyFont="1" applyFill="1" applyBorder="1" applyAlignment="1">
      <alignment horizontal="center" wrapText="1"/>
    </xf>
    <xf numFmtId="0" fontId="0" fillId="25" borderId="0" xfId="0" applyFill="1" applyAlignment="1">
      <alignment horizontal="right" indent="2"/>
    </xf>
    <xf numFmtId="0" fontId="10" fillId="25" borderId="0" xfId="0" applyFont="1" applyFill="1" applyAlignment="1">
      <alignment horizontal="right" indent="2"/>
    </xf>
    <xf numFmtId="0" fontId="28" fillId="25" borderId="0" xfId="0" applyFont="1" applyFill="1"/>
    <xf numFmtId="0" fontId="28" fillId="25" borderId="0" xfId="0" applyFont="1" applyFill="1" applyBorder="1"/>
    <xf numFmtId="0" fontId="28" fillId="25" borderId="0" xfId="0" applyFont="1" applyFill="1" applyAlignment="1">
      <alignment horizontal="right" indent="2"/>
    </xf>
    <xf numFmtId="0" fontId="28" fillId="0" borderId="0" xfId="0" applyFont="1"/>
    <xf numFmtId="0" fontId="94" fillId="25" borderId="0" xfId="0" applyFont="1" applyFill="1" applyBorder="1" applyAlignment="1">
      <alignment horizontal="center"/>
    </xf>
    <xf numFmtId="0" fontId="10" fillId="0" borderId="0" xfId="0" applyFont="1" applyFill="1" applyBorder="1"/>
    <xf numFmtId="0" fontId="28" fillId="0" borderId="0" xfId="0" applyFont="1" applyFill="1" applyBorder="1"/>
    <xf numFmtId="0" fontId="94" fillId="25" borderId="0" xfId="0" applyFont="1" applyFill="1" applyBorder="1" applyAlignment="1">
      <alignment horizontal="left" vertical="center" indent="1"/>
    </xf>
    <xf numFmtId="164" fontId="18" fillId="24" borderId="0" xfId="41" applyNumberFormat="1" applyFont="1" applyFill="1" applyBorder="1" applyAlignment="1">
      <alignment horizontal="center" wrapText="1"/>
    </xf>
    <xf numFmtId="1" fontId="11" fillId="24" borderId="12" xfId="41" applyNumberFormat="1" applyFont="1" applyFill="1" applyBorder="1" applyAlignment="1">
      <alignment horizontal="center" wrapText="1"/>
    </xf>
    <xf numFmtId="0" fontId="59" fillId="0" borderId="0" xfId="0" applyFont="1" applyFill="1" applyBorder="1"/>
    <xf numFmtId="0" fontId="64" fillId="0" borderId="0" xfId="0" applyFont="1" applyFill="1" applyBorder="1"/>
    <xf numFmtId="3" fontId="18" fillId="24" borderId="0" xfId="41" applyNumberFormat="1" applyFont="1" applyFill="1" applyBorder="1" applyAlignment="1">
      <alignment horizontal="center" wrapText="1"/>
    </xf>
    <xf numFmtId="3" fontId="18" fillId="24" borderId="0" xfId="41" applyNumberFormat="1" applyFont="1" applyFill="1" applyBorder="1" applyAlignment="1">
      <alignment horizontal="right" wrapText="1" indent="2"/>
    </xf>
    <xf numFmtId="3" fontId="11" fillId="24" borderId="0" xfId="41" applyNumberFormat="1" applyFont="1" applyFill="1" applyBorder="1" applyAlignment="1">
      <alignment horizontal="center" wrapText="1"/>
    </xf>
    <xf numFmtId="3" fontId="11" fillId="24" borderId="0" xfId="41" applyNumberFormat="1" applyFont="1" applyFill="1" applyBorder="1" applyAlignment="1">
      <alignment horizontal="right" wrapText="1" indent="2"/>
    </xf>
    <xf numFmtId="0" fontId="88" fillId="0" borderId="0" xfId="0" applyFont="1" applyFill="1" applyBorder="1" applyAlignment="1">
      <alignment vertical="center"/>
    </xf>
    <xf numFmtId="0" fontId="29" fillId="25" borderId="0" xfId="0" applyFont="1" applyFill="1" applyBorder="1" applyAlignment="1">
      <alignment horizontal="right" wrapText="1" indent="2"/>
    </xf>
    <xf numFmtId="0" fontId="4" fillId="0" borderId="0" xfId="0" applyFont="1" applyFill="1" applyBorder="1" applyAlignment="1"/>
    <xf numFmtId="0" fontId="0" fillId="0" borderId="0" xfId="0" applyFill="1" applyBorder="1" applyAlignment="1"/>
    <xf numFmtId="0" fontId="29" fillId="25" borderId="0" xfId="0" applyFont="1" applyFill="1" applyBorder="1" applyAlignment="1">
      <alignment wrapText="1"/>
    </xf>
    <xf numFmtId="0" fontId="68" fillId="25" borderId="0" xfId="0" applyFont="1" applyFill="1" applyBorder="1" applyAlignment="1">
      <alignment wrapText="1"/>
    </xf>
    <xf numFmtId="0" fontId="0" fillId="25" borderId="99" xfId="0" applyFill="1" applyBorder="1"/>
    <xf numFmtId="0" fontId="16" fillId="25" borderId="0" xfId="0" applyFont="1" applyFill="1" applyBorder="1" applyAlignment="1">
      <alignment vertical="top" wrapText="1"/>
    </xf>
    <xf numFmtId="0" fontId="12" fillId="25" borderId="0" xfId="0" applyFont="1" applyFill="1" applyBorder="1" applyAlignment="1">
      <alignment horizontal="left" indent="4"/>
    </xf>
    <xf numFmtId="0" fontId="11" fillId="25" borderId="12" xfId="0" applyFont="1" applyFill="1" applyBorder="1" applyAlignment="1">
      <alignment horizontal="right"/>
    </xf>
    <xf numFmtId="0" fontId="11" fillId="25" borderId="0" xfId="0" applyFont="1" applyFill="1" applyBorder="1" applyAlignment="1">
      <alignment horizontal="center"/>
    </xf>
    <xf numFmtId="167" fontId="12" fillId="24" borderId="0" xfId="41" applyNumberFormat="1" applyFont="1" applyFill="1" applyBorder="1" applyAlignment="1">
      <alignment horizontal="right" wrapText="1" indent="2"/>
    </xf>
    <xf numFmtId="0" fontId="16" fillId="25" borderId="0" xfId="0" applyFont="1" applyFill="1" applyBorder="1" applyAlignment="1">
      <alignment horizontal="right"/>
    </xf>
    <xf numFmtId="0" fontId="12" fillId="24" borderId="0" xfId="41" applyFont="1" applyFill="1" applyBorder="1" applyAlignment="1">
      <alignment horizontal="left" indent="1"/>
    </xf>
    <xf numFmtId="0" fontId="0" fillId="25" borderId="0" xfId="0" applyFill="1" applyAlignment="1">
      <alignment vertical="top"/>
    </xf>
    <xf numFmtId="0" fontId="11" fillId="25" borderId="0" xfId="0" applyFont="1" applyFill="1" applyBorder="1" applyAlignment="1">
      <alignment horizontal="left" indent="1"/>
    </xf>
    <xf numFmtId="0" fontId="9" fillId="25" borderId="18" xfId="0" applyFont="1" applyFill="1" applyBorder="1" applyAlignment="1">
      <alignment horizontal="left"/>
    </xf>
    <xf numFmtId="0" fontId="9" fillId="25" borderId="10" xfId="0" applyFont="1" applyFill="1" applyBorder="1" applyAlignment="1">
      <alignment horizontal="left"/>
    </xf>
    <xf numFmtId="0" fontId="12" fillId="25" borderId="0" xfId="0" applyFont="1" applyFill="1" applyBorder="1" applyAlignment="1">
      <alignment horizontal="left" indent="1"/>
    </xf>
    <xf numFmtId="0" fontId="10" fillId="25" borderId="0" xfId="0" applyFont="1" applyFill="1" applyBorder="1"/>
    <xf numFmtId="164" fontId="72" fillId="35" borderId="0" xfId="41" applyNumberFormat="1" applyFont="1" applyFill="1" applyBorder="1" applyAlignment="1">
      <alignment horizontal="center" wrapText="1"/>
    </xf>
    <xf numFmtId="164" fontId="72" fillId="34" borderId="0" xfId="41" applyNumberFormat="1" applyFont="1" applyFill="1" applyBorder="1" applyAlignment="1">
      <alignment horizontal="center" wrapText="1"/>
    </xf>
    <xf numFmtId="164" fontId="12" fillId="44" borderId="0" xfId="41" applyNumberFormat="1" applyFont="1" applyFill="1" applyBorder="1" applyAlignment="1">
      <alignment horizontal="center" wrapText="1"/>
    </xf>
    <xf numFmtId="165" fontId="63" fillId="34" borderId="0" xfId="41" applyNumberFormat="1" applyFont="1" applyFill="1" applyBorder="1" applyAlignment="1">
      <alignment horizontal="center" wrapText="1"/>
    </xf>
    <xf numFmtId="165" fontId="12" fillId="34" borderId="0" xfId="41" applyNumberFormat="1" applyFont="1" applyFill="1" applyBorder="1" applyAlignment="1">
      <alignment horizontal="center" wrapText="1"/>
    </xf>
    <xf numFmtId="165" fontId="12" fillId="44" borderId="0" xfId="41" applyNumberFormat="1" applyFont="1" applyFill="1" applyBorder="1" applyAlignment="1">
      <alignment horizontal="left" wrapText="1"/>
    </xf>
    <xf numFmtId="165" fontId="12" fillId="34" borderId="45" xfId="41" applyNumberFormat="1" applyFont="1" applyFill="1" applyBorder="1" applyAlignment="1">
      <alignment horizontal="center" wrapText="1"/>
    </xf>
    <xf numFmtId="165" fontId="71" fillId="34" borderId="0" xfId="41" applyNumberFormat="1" applyFont="1" applyFill="1" applyBorder="1" applyAlignment="1">
      <alignment horizontal="center" wrapText="1"/>
    </xf>
    <xf numFmtId="165" fontId="12" fillId="35" borderId="0" xfId="41" applyNumberFormat="1" applyFont="1" applyFill="1" applyBorder="1" applyAlignment="1">
      <alignment horizontal="center" wrapText="1"/>
    </xf>
    <xf numFmtId="0" fontId="0" fillId="27" borderId="100" xfId="0" applyFill="1" applyBorder="1"/>
    <xf numFmtId="0" fontId="0" fillId="25" borderId="101" xfId="0" applyFill="1" applyBorder="1"/>
    <xf numFmtId="0" fontId="15" fillId="27" borderId="103" xfId="0" applyFont="1" applyFill="1" applyBorder="1" applyAlignment="1">
      <alignment vertical="center"/>
    </xf>
    <xf numFmtId="0" fontId="13" fillId="27" borderId="104" xfId="0" applyFont="1" applyFill="1" applyBorder="1" applyAlignment="1">
      <alignment vertical="center"/>
    </xf>
    <xf numFmtId="0" fontId="3" fillId="27" borderId="104" xfId="0" applyFont="1" applyFill="1" applyBorder="1" applyAlignment="1">
      <alignment vertical="center"/>
    </xf>
    <xf numFmtId="0" fontId="3" fillId="27" borderId="105" xfId="0" applyFont="1" applyFill="1" applyBorder="1" applyAlignment="1">
      <alignment vertical="center"/>
    </xf>
    <xf numFmtId="0" fontId="0" fillId="25" borderId="106" xfId="0" applyFill="1" applyBorder="1"/>
    <xf numFmtId="0" fontId="11" fillId="25" borderId="101" xfId="0" applyFont="1" applyFill="1" applyBorder="1" applyAlignment="1">
      <alignment horizontal="center" vertical="center"/>
    </xf>
    <xf numFmtId="0" fontId="11" fillId="25" borderId="0" xfId="0" applyFont="1" applyFill="1" applyBorder="1" applyAlignment="1">
      <alignment horizontal="center" vertical="center"/>
    </xf>
    <xf numFmtId="0" fontId="115" fillId="25" borderId="0" xfId="0" applyFont="1" applyFill="1" applyBorder="1" applyAlignment="1">
      <alignment horizontal="left"/>
    </xf>
    <xf numFmtId="167" fontId="115" fillId="25" borderId="0" xfId="0" applyNumberFormat="1" applyFont="1" applyFill="1" applyBorder="1" applyAlignment="1">
      <alignment horizontal="right" indent="2"/>
    </xf>
    <xf numFmtId="167" fontId="115" fillId="25" borderId="0" xfId="0" applyNumberFormat="1" applyFont="1" applyFill="1" applyBorder="1" applyAlignment="1"/>
    <xf numFmtId="167" fontId="0" fillId="25" borderId="0" xfId="0" applyNumberFormat="1" applyFill="1" applyBorder="1"/>
    <xf numFmtId="167" fontId="11" fillId="24" borderId="0" xfId="41" applyNumberFormat="1" applyFont="1" applyFill="1" applyBorder="1" applyAlignment="1">
      <alignment horizontal="right" wrapText="1" indent="2"/>
    </xf>
    <xf numFmtId="167" fontId="11" fillId="24" borderId="0" xfId="41" applyNumberFormat="1" applyFont="1" applyFill="1" applyBorder="1" applyAlignment="1">
      <alignment wrapText="1"/>
    </xf>
    <xf numFmtId="166" fontId="11" fillId="24" borderId="0" xfId="41" applyNumberFormat="1" applyFont="1" applyFill="1" applyBorder="1" applyAlignment="1">
      <alignment horizontal="center" wrapText="1"/>
    </xf>
    <xf numFmtId="0" fontId="108" fillId="25" borderId="0" xfId="0" applyFont="1" applyFill="1" applyBorder="1"/>
    <xf numFmtId="3" fontId="117" fillId="25" borderId="0" xfId="0" applyNumberFormat="1" applyFont="1" applyFill="1" applyBorder="1" applyAlignment="1">
      <alignment horizontal="left"/>
    </xf>
    <xf numFmtId="0" fontId="11" fillId="25" borderId="0" xfId="0" applyFont="1" applyFill="1" applyBorder="1" applyAlignment="1">
      <alignment horizontal="left" vertical="center" wrapText="1"/>
    </xf>
    <xf numFmtId="49" fontId="11" fillId="25" borderId="47" xfId="0" applyNumberFormat="1" applyFont="1" applyFill="1" applyBorder="1" applyAlignment="1">
      <alignment horizontal="center" vertical="center" wrapText="1"/>
    </xf>
    <xf numFmtId="49" fontId="11" fillId="25" borderId="10" xfId="0" applyNumberFormat="1" applyFont="1" applyFill="1" applyBorder="1" applyAlignment="1">
      <alignment horizontal="center" vertical="center" wrapText="1"/>
    </xf>
    <xf numFmtId="0" fontId="12" fillId="25" borderId="0" xfId="0" applyFont="1" applyFill="1" applyBorder="1" applyAlignment="1">
      <alignment horizontal="center" vertical="center"/>
    </xf>
    <xf numFmtId="0" fontId="12" fillId="25" borderId="12" xfId="0" applyFont="1" applyFill="1" applyBorder="1" applyAlignment="1">
      <alignment horizontal="center" vertical="center"/>
    </xf>
    <xf numFmtId="0" fontId="12" fillId="25" borderId="10" xfId="0" applyFont="1" applyFill="1" applyBorder="1" applyAlignment="1">
      <alignment horizontal="center" vertical="center"/>
    </xf>
    <xf numFmtId="0" fontId="12" fillId="25" borderId="12" xfId="0" applyFont="1" applyFill="1" applyBorder="1" applyAlignment="1">
      <alignment horizontal="center" vertical="center" wrapText="1"/>
    </xf>
    <xf numFmtId="0" fontId="0" fillId="25" borderId="0" xfId="0" applyFill="1" applyAlignment="1">
      <alignment vertical="distributed"/>
    </xf>
    <xf numFmtId="0" fontId="0" fillId="25" borderId="13" xfId="0" applyFill="1" applyBorder="1" applyAlignment="1">
      <alignment vertical="distributed"/>
    </xf>
    <xf numFmtId="0" fontId="115" fillId="25" borderId="0" xfId="0" applyFont="1" applyFill="1" applyBorder="1" applyAlignment="1">
      <alignment vertical="distributed"/>
    </xf>
    <xf numFmtId="0" fontId="36" fillId="25" borderId="0" xfId="0" applyFont="1" applyFill="1" applyBorder="1" applyAlignment="1">
      <alignment horizontal="right" vertical="distributed"/>
    </xf>
    <xf numFmtId="3" fontId="115" fillId="25" borderId="0" xfId="0" applyNumberFormat="1" applyFont="1" applyFill="1" applyAlignment="1">
      <alignment horizontal="right" vertical="distributed"/>
    </xf>
    <xf numFmtId="3" fontId="115" fillId="25" borderId="0" xfId="0" applyNumberFormat="1" applyFont="1" applyFill="1" applyBorder="1" applyAlignment="1">
      <alignment vertical="distributed"/>
    </xf>
    <xf numFmtId="165" fontId="115" fillId="25" borderId="0" xfId="0" applyNumberFormat="1" applyFont="1" applyFill="1" applyBorder="1" applyAlignment="1">
      <alignment horizontal="right" vertical="distributed" wrapText="1" indent="1"/>
    </xf>
    <xf numFmtId="3" fontId="36" fillId="25" borderId="0" xfId="0" applyNumberFormat="1" applyFont="1" applyFill="1" applyAlignment="1">
      <alignment horizontal="right" vertical="distributed"/>
    </xf>
    <xf numFmtId="3" fontId="115" fillId="25" borderId="0" xfId="0" applyNumberFormat="1" applyFont="1" applyFill="1" applyBorder="1" applyAlignment="1">
      <alignment horizontal="right" vertical="distributed" indent="1"/>
    </xf>
    <xf numFmtId="0" fontId="115" fillId="25" borderId="0" xfId="0" applyFont="1" applyFill="1" applyBorder="1" applyAlignment="1">
      <alignment horizontal="right" vertical="distributed"/>
    </xf>
    <xf numFmtId="0" fontId="0" fillId="0" borderId="0" xfId="0" applyAlignment="1">
      <alignment vertical="distributed"/>
    </xf>
    <xf numFmtId="0" fontId="2" fillId="25" borderId="0" xfId="0" applyFont="1" applyFill="1"/>
    <xf numFmtId="0" fontId="2" fillId="25" borderId="13" xfId="0" applyFont="1" applyFill="1" applyBorder="1"/>
    <xf numFmtId="0" fontId="115" fillId="25" borderId="0" xfId="0" applyFont="1" applyFill="1" applyBorder="1"/>
    <xf numFmtId="167" fontId="11" fillId="25" borderId="0" xfId="0" applyNumberFormat="1" applyFont="1" applyFill="1" applyAlignment="1">
      <alignment horizontal="right" indent="1"/>
    </xf>
    <xf numFmtId="167" fontId="37" fillId="25" borderId="0" xfId="0" applyNumberFormat="1" applyFont="1" applyFill="1" applyBorder="1" applyAlignment="1">
      <alignment horizontal="center"/>
    </xf>
    <xf numFmtId="167" fontId="12" fillId="25" borderId="0" xfId="0" applyNumberFormat="1" applyFont="1" applyFill="1" applyBorder="1" applyAlignment="1">
      <alignment horizontal="right" indent="1"/>
    </xf>
    <xf numFmtId="0" fontId="11" fillId="25" borderId="0" xfId="0" applyFont="1" applyFill="1"/>
    <xf numFmtId="0" fontId="11" fillId="25" borderId="13" xfId="0" applyFont="1" applyFill="1" applyBorder="1"/>
    <xf numFmtId="0" fontId="36" fillId="25" borderId="0" xfId="0" applyFont="1" applyFill="1" applyBorder="1"/>
    <xf numFmtId="3" fontId="11" fillId="25" borderId="0" xfId="0" applyNumberFormat="1" applyFont="1" applyFill="1"/>
    <xf numFmtId="3" fontId="36" fillId="25" borderId="0" xfId="0" applyNumberFormat="1" applyFont="1" applyFill="1"/>
    <xf numFmtId="3" fontId="11" fillId="25" borderId="0" xfId="0" applyNumberFormat="1" applyFont="1" applyFill="1" applyAlignment="1">
      <alignment horizontal="right" indent="1"/>
    </xf>
    <xf numFmtId="165" fontId="11" fillId="25" borderId="0" xfId="0" applyNumberFormat="1" applyFont="1" applyFill="1" applyBorder="1" applyAlignment="1">
      <alignment horizontal="right" indent="1"/>
    </xf>
    <xf numFmtId="167" fontId="36" fillId="25" borderId="0" xfId="0" applyNumberFormat="1" applyFont="1" applyFill="1" applyBorder="1" applyAlignment="1">
      <alignment horizontal="right"/>
    </xf>
    <xf numFmtId="0" fontId="11" fillId="0" borderId="0" xfId="0" applyFont="1"/>
    <xf numFmtId="0" fontId="12" fillId="25" borderId="0" xfId="0" applyFont="1" applyFill="1"/>
    <xf numFmtId="0" fontId="12" fillId="25" borderId="13" xfId="0" applyFont="1" applyFill="1" applyBorder="1"/>
    <xf numFmtId="0" fontId="12" fillId="25" borderId="0" xfId="0" applyFont="1" applyFill="1" applyAlignment="1">
      <alignment horizontal="left" indent="3"/>
    </xf>
    <xf numFmtId="3" fontId="12" fillId="25" borderId="0" xfId="0" applyNumberFormat="1" applyFont="1" applyFill="1"/>
    <xf numFmtId="167" fontId="12" fillId="25" borderId="0" xfId="0" applyNumberFormat="1" applyFont="1" applyFill="1" applyAlignment="1">
      <alignment horizontal="right" indent="1"/>
    </xf>
    <xf numFmtId="3" fontId="37" fillId="25" borderId="0" xfId="0" applyNumberFormat="1" applyFont="1" applyFill="1"/>
    <xf numFmtId="3" fontId="12" fillId="25" borderId="0" xfId="0" applyNumberFormat="1" applyFont="1" applyFill="1" applyAlignment="1">
      <alignment horizontal="right" indent="1"/>
    </xf>
    <xf numFmtId="165" fontId="12" fillId="25" borderId="0" xfId="0" applyNumberFormat="1" applyFont="1" applyFill="1" applyBorder="1" applyAlignment="1">
      <alignment horizontal="right" indent="1"/>
    </xf>
    <xf numFmtId="167" fontId="37" fillId="25" borderId="0" xfId="0" applyNumberFormat="1" applyFont="1" applyFill="1" applyBorder="1" applyAlignment="1">
      <alignment horizontal="right"/>
    </xf>
    <xf numFmtId="0" fontId="12" fillId="25" borderId="0" xfId="0" applyFont="1" applyFill="1" applyAlignment="1">
      <alignment horizontal="left" indent="4"/>
    </xf>
    <xf numFmtId="3" fontId="12" fillId="25" borderId="0" xfId="0" applyNumberFormat="1" applyFont="1" applyFill="1" applyAlignment="1">
      <alignment horizontal="right"/>
    </xf>
    <xf numFmtId="3" fontId="11" fillId="25" borderId="0" xfId="0" applyNumberFormat="1" applyFont="1" applyFill="1" applyBorder="1"/>
    <xf numFmtId="167" fontId="11" fillId="25" borderId="0" xfId="0" applyNumberFormat="1" applyFont="1" applyFill="1" applyBorder="1" applyAlignment="1">
      <alignment horizontal="right" indent="1"/>
    </xf>
    <xf numFmtId="3" fontId="36" fillId="25" borderId="0" xfId="0" applyNumberFormat="1" applyFont="1" applyFill="1" applyBorder="1"/>
    <xf numFmtId="3" fontId="11" fillId="25" borderId="0" xfId="0" applyNumberFormat="1" applyFont="1" applyFill="1" applyBorder="1" applyAlignment="1">
      <alignment horizontal="right" indent="1"/>
    </xf>
    <xf numFmtId="3" fontId="11" fillId="25" borderId="0" xfId="0" applyNumberFormat="1" applyFont="1" applyFill="1" applyBorder="1" applyAlignment="1">
      <alignment horizontal="right"/>
    </xf>
    <xf numFmtId="3" fontId="37" fillId="25" borderId="0" xfId="0" applyNumberFormat="1" applyFont="1" applyFill="1" applyBorder="1"/>
    <xf numFmtId="165" fontId="37" fillId="25" borderId="0" xfId="0" applyNumberFormat="1" applyFont="1" applyFill="1" applyBorder="1" applyAlignment="1">
      <alignment horizontal="right" indent="1"/>
    </xf>
    <xf numFmtId="3" fontId="37" fillId="25" borderId="0" xfId="0" applyNumberFormat="1" applyFont="1" applyFill="1" applyBorder="1" applyAlignment="1">
      <alignment horizontal="right" indent="1"/>
    </xf>
    <xf numFmtId="3" fontId="16" fillId="25" borderId="0" xfId="0" applyNumberFormat="1" applyFont="1" applyFill="1" applyBorder="1" applyAlignment="1">
      <alignment horizontal="left" indent="1"/>
    </xf>
    <xf numFmtId="3" fontId="12" fillId="25" borderId="0" xfId="0" applyNumberFormat="1" applyFont="1" applyFill="1" applyBorder="1" applyAlignment="1">
      <alignment horizontal="right" indent="1"/>
    </xf>
    <xf numFmtId="49" fontId="11" fillId="25" borderId="0" xfId="0" applyNumberFormat="1" applyFont="1" applyFill="1" applyBorder="1" applyAlignment="1">
      <alignment horizontal="center" vertical="center"/>
    </xf>
    <xf numFmtId="3" fontId="12" fillId="25" borderId="0" xfId="0" applyNumberFormat="1" applyFont="1" applyFill="1" applyBorder="1" applyAlignment="1"/>
    <xf numFmtId="49" fontId="11" fillId="25" borderId="33" xfId="0" applyNumberFormat="1" applyFont="1" applyFill="1" applyBorder="1" applyAlignment="1">
      <alignment vertical="center"/>
    </xf>
    <xf numFmtId="167" fontId="11" fillId="25" borderId="0" xfId="0" applyNumberFormat="1" applyFont="1" applyFill="1" applyBorder="1" applyAlignment="1">
      <alignment horizontal="center" vertical="center"/>
    </xf>
    <xf numFmtId="1" fontId="2" fillId="25" borderId="0" xfId="0" applyNumberFormat="1" applyFont="1" applyFill="1" applyBorder="1" applyAlignment="1"/>
    <xf numFmtId="3" fontId="115" fillId="25" borderId="0" xfId="0" applyNumberFormat="1" applyFont="1" applyFill="1" applyBorder="1" applyAlignment="1"/>
    <xf numFmtId="3" fontId="115" fillId="25" borderId="10" xfId="0" applyNumberFormat="1" applyFont="1" applyFill="1" applyBorder="1" applyAlignment="1"/>
    <xf numFmtId="1" fontId="12" fillId="25" borderId="0" xfId="0" applyNumberFormat="1" applyFont="1" applyFill="1" applyBorder="1" applyAlignment="1"/>
    <xf numFmtId="3" fontId="12" fillId="25" borderId="0" xfId="0" applyNumberFormat="1" applyFont="1" applyFill="1" applyBorder="1" applyAlignment="1">
      <alignment horizontal="right" indent="3"/>
    </xf>
    <xf numFmtId="3" fontId="12" fillId="25" borderId="0" xfId="0" applyNumberFormat="1" applyFont="1" applyFill="1" applyAlignment="1"/>
    <xf numFmtId="0" fontId="0" fillId="25" borderId="0" xfId="0" applyNumberFormat="1" applyFont="1" applyFill="1" applyBorder="1" applyAlignment="1"/>
    <xf numFmtId="0" fontId="16" fillId="25" borderId="0" xfId="0" applyFont="1" applyFill="1" applyBorder="1" applyAlignment="1"/>
    <xf numFmtId="0" fontId="16" fillId="24" borderId="0" xfId="41" applyFont="1" applyFill="1" applyBorder="1" applyAlignment="1">
      <alignment vertical="top" wrapText="1"/>
    </xf>
    <xf numFmtId="0" fontId="4" fillId="25" borderId="0" xfId="0" applyFont="1" applyFill="1" applyBorder="1" applyAlignment="1">
      <alignment vertical="top"/>
    </xf>
    <xf numFmtId="0" fontId="14" fillId="27" borderId="100" xfId="0" applyFont="1" applyFill="1" applyBorder="1" applyAlignment="1">
      <alignment horizontal="center" vertical="center"/>
    </xf>
    <xf numFmtId="0" fontId="2" fillId="25" borderId="0" xfId="0" applyNumberFormat="1" applyFont="1" applyFill="1"/>
    <xf numFmtId="0" fontId="0" fillId="0" borderId="0" xfId="0" applyFill="1" applyAlignment="1">
      <alignment vertical="top"/>
    </xf>
    <xf numFmtId="0" fontId="0" fillId="0" borderId="0" xfId="0" applyFill="1" applyBorder="1" applyAlignment="1">
      <alignment vertical="top"/>
    </xf>
    <xf numFmtId="0" fontId="29" fillId="0" borderId="0" xfId="0" applyFont="1" applyFill="1" applyBorder="1"/>
    <xf numFmtId="0" fontId="16" fillId="0" borderId="0" xfId="41" applyFont="1" applyFill="1" applyBorder="1" applyAlignment="1">
      <alignment vertical="top" wrapText="1"/>
    </xf>
    <xf numFmtId="0" fontId="4" fillId="0" borderId="0" xfId="0" applyFont="1" applyFill="1" applyBorder="1" applyAlignment="1">
      <alignment vertical="top"/>
    </xf>
    <xf numFmtId="49" fontId="12" fillId="0" borderId="0" xfId="0" applyNumberFormat="1" applyFont="1" applyFill="1" applyBorder="1" applyAlignment="1">
      <alignment horizontal="right"/>
    </xf>
    <xf numFmtId="0" fontId="116" fillId="0" borderId="0" xfId="0" applyFont="1"/>
    <xf numFmtId="0" fontId="79" fillId="25" borderId="0" xfId="0" applyFont="1" applyFill="1" applyBorder="1" applyAlignment="1">
      <alignment horizontal="left"/>
    </xf>
    <xf numFmtId="167" fontId="12" fillId="24" borderId="0" xfId="41" applyNumberFormat="1" applyFont="1" applyFill="1" applyBorder="1" applyAlignment="1">
      <alignment horizontal="right" wrapText="1" indent="2"/>
    </xf>
    <xf numFmtId="0" fontId="11" fillId="25" borderId="12" xfId="0" applyFont="1" applyFill="1" applyBorder="1" applyAlignment="1">
      <alignment horizontal="center"/>
    </xf>
    <xf numFmtId="0" fontId="12" fillId="24" borderId="0" xfId="41" applyFont="1" applyFill="1" applyBorder="1" applyAlignment="1">
      <alignment horizontal="left" indent="1"/>
    </xf>
    <xf numFmtId="0" fontId="11" fillId="25" borderId="0" xfId="0" applyFont="1" applyFill="1" applyBorder="1" applyAlignment="1">
      <alignment horizontal="left" indent="1"/>
    </xf>
    <xf numFmtId="0" fontId="65" fillId="25" borderId="0" xfId="54" applyFont="1" applyFill="1" applyBorder="1" applyAlignment="1">
      <alignment horizontal="left"/>
    </xf>
    <xf numFmtId="0" fontId="11" fillId="24" borderId="0" xfId="41" applyFont="1" applyFill="1" applyBorder="1" applyAlignment="1">
      <alignment horizontal="left" wrapText="1" indent="1"/>
    </xf>
    <xf numFmtId="0" fontId="11" fillId="25" borderId="33" xfId="71" applyFont="1" applyFill="1" applyBorder="1" applyAlignment="1">
      <alignment horizontal="center"/>
    </xf>
    <xf numFmtId="164" fontId="12" fillId="35" borderId="0" xfId="41" applyNumberFormat="1" applyFont="1" applyFill="1" applyBorder="1" applyAlignment="1">
      <alignment horizontal="center" wrapText="1"/>
    </xf>
    <xf numFmtId="0" fontId="12" fillId="25" borderId="0" xfId="71" applyNumberFormat="1" applyFont="1" applyFill="1" applyBorder="1" applyAlignment="1">
      <alignment horizontal="left"/>
    </xf>
    <xf numFmtId="0" fontId="18" fillId="24" borderId="0" xfId="41" applyFont="1" applyFill="1" applyBorder="1" applyAlignment="1">
      <alignment horizontal="center" wrapText="1"/>
    </xf>
    <xf numFmtId="164" fontId="11" fillId="24" borderId="33" xfId="41" applyNumberFormat="1" applyFont="1" applyFill="1" applyBorder="1" applyAlignment="1">
      <alignment horizontal="center" wrapText="1"/>
    </xf>
    <xf numFmtId="0" fontId="16" fillId="24" borderId="11" xfId="65" applyFont="1" applyFill="1" applyBorder="1" applyAlignment="1">
      <alignment horizontal="left" wrapText="1"/>
    </xf>
    <xf numFmtId="3" fontId="12" fillId="25" borderId="10" xfId="71" applyNumberFormat="1" applyFont="1" applyFill="1" applyBorder="1" applyAlignment="1"/>
    <xf numFmtId="3" fontId="12" fillId="25" borderId="0" xfId="71" applyNumberFormat="1" applyFont="1" applyFill="1" applyBorder="1" applyAlignment="1"/>
    <xf numFmtId="3" fontId="12" fillId="34" borderId="0" xfId="71" applyNumberFormat="1" applyFont="1" applyFill="1" applyBorder="1" applyAlignment="1"/>
    <xf numFmtId="0" fontId="2" fillId="34" borderId="0" xfId="54" applyFont="1" applyFill="1"/>
    <xf numFmtId="3" fontId="12" fillId="34" borderId="10" xfId="71" applyNumberFormat="1" applyFont="1" applyFill="1" applyBorder="1" applyAlignment="1"/>
    <xf numFmtId="4" fontId="12" fillId="25" borderId="0" xfId="71" applyNumberFormat="1" applyFont="1" applyFill="1" applyBorder="1" applyAlignment="1"/>
    <xf numFmtId="4" fontId="12" fillId="34" borderId="0" xfId="71" applyNumberFormat="1" applyFont="1" applyFill="1" applyBorder="1" applyAlignment="1"/>
    <xf numFmtId="3" fontId="65" fillId="25" borderId="0" xfId="71" applyNumberFormat="1" applyFont="1" applyFill="1" applyBorder="1" applyAlignment="1">
      <alignment horizontal="right"/>
    </xf>
    <xf numFmtId="0" fontId="12" fillId="24" borderId="0" xfId="41" applyFont="1" applyFill="1" applyBorder="1" applyAlignment="1">
      <alignment horizontal="left" wrapText="1"/>
    </xf>
    <xf numFmtId="3" fontId="12" fillId="25" borderId="0" xfId="71" applyNumberFormat="1" applyFont="1" applyFill="1" applyBorder="1" applyAlignment="1">
      <alignment vertical="center"/>
    </xf>
    <xf numFmtId="3" fontId="12" fillId="25" borderId="0" xfId="71" applyNumberFormat="1" applyFont="1" applyFill="1" applyBorder="1" applyAlignment="1">
      <alignment horizontal="right"/>
    </xf>
    <xf numFmtId="0" fontId="15" fillId="34" borderId="0" xfId="71" applyFont="1" applyFill="1" applyBorder="1" applyAlignment="1">
      <alignment vertical="center"/>
    </xf>
    <xf numFmtId="0" fontId="72" fillId="34" borderId="0" xfId="54" applyFont="1" applyFill="1" applyBorder="1" applyAlignment="1">
      <alignment vertical="center"/>
    </xf>
    <xf numFmtId="0" fontId="12" fillId="34" borderId="0" xfId="55" applyFont="1" applyFill="1" applyBorder="1" applyAlignment="1">
      <alignment vertical="center"/>
    </xf>
    <xf numFmtId="0" fontId="12" fillId="24" borderId="0" xfId="41" applyFont="1" applyFill="1" applyBorder="1" applyAlignment="1">
      <alignment horizontal="left" wrapText="1" indent="1"/>
    </xf>
    <xf numFmtId="0" fontId="2" fillId="34" borderId="0" xfId="54" applyFont="1" applyFill="1" applyBorder="1" applyAlignment="1"/>
    <xf numFmtId="4" fontId="65" fillId="25" borderId="0" xfId="71" applyNumberFormat="1" applyFont="1" applyFill="1" applyBorder="1" applyAlignment="1">
      <alignment horizontal="right"/>
    </xf>
    <xf numFmtId="0" fontId="12" fillId="35" borderId="0" xfId="41" applyFont="1" applyFill="1" applyBorder="1" applyAlignment="1">
      <alignment horizontal="left" indent="1"/>
    </xf>
    <xf numFmtId="4" fontId="12" fillId="25" borderId="0" xfId="71" applyNumberFormat="1" applyFont="1" applyFill="1" applyBorder="1" applyAlignment="1">
      <alignment horizontal="right"/>
    </xf>
    <xf numFmtId="4" fontId="12" fillId="25" borderId="0" xfId="71" applyNumberFormat="1" applyFont="1" applyFill="1" applyBorder="1" applyAlignment="1">
      <alignment horizontal="right" vertical="center"/>
    </xf>
    <xf numFmtId="0" fontId="52" fillId="25" borderId="0" xfId="71" applyFont="1" applyFill="1" applyBorder="1" applyAlignment="1"/>
    <xf numFmtId="0" fontId="11" fillId="34" borderId="0" xfId="71" applyFont="1" applyFill="1" applyBorder="1" applyAlignment="1">
      <alignment horizontal="center" vertical="center"/>
    </xf>
    <xf numFmtId="0" fontId="11" fillId="34" borderId="0" xfId="71" applyFont="1" applyFill="1" applyBorder="1" applyAlignment="1">
      <alignment horizontal="center" vertical="top"/>
    </xf>
    <xf numFmtId="0" fontId="51" fillId="34" borderId="0" xfId="71" applyFont="1" applyFill="1" applyBorder="1" applyAlignment="1">
      <alignment vertical="top"/>
    </xf>
    <xf numFmtId="0" fontId="51" fillId="25" borderId="0" xfId="71" applyFont="1" applyFill="1" applyBorder="1" applyAlignment="1">
      <alignment vertical="top"/>
    </xf>
    <xf numFmtId="0" fontId="11" fillId="0" borderId="0" xfId="71" applyFont="1" applyBorder="1" applyAlignment="1">
      <alignment horizontal="center" vertical="center"/>
    </xf>
    <xf numFmtId="0" fontId="52" fillId="25" borderId="0" xfId="71" applyFont="1" applyFill="1" applyBorder="1" applyAlignment="1">
      <alignment vertical="center"/>
    </xf>
    <xf numFmtId="167" fontId="9" fillId="34" borderId="0" xfId="71" applyNumberFormat="1" applyFont="1" applyFill="1" applyBorder="1" applyAlignment="1">
      <alignment horizontal="right" indent="2"/>
    </xf>
    <xf numFmtId="0" fontId="29" fillId="25" borderId="0" xfId="71" applyFont="1" applyFill="1" applyBorder="1" applyAlignment="1">
      <alignment horizontal="justify" vertical="center"/>
    </xf>
    <xf numFmtId="0" fontId="12" fillId="25" borderId="32" xfId="71" applyNumberFormat="1" applyFont="1" applyFill="1" applyBorder="1" applyAlignment="1">
      <alignment horizontal="right"/>
    </xf>
    <xf numFmtId="0" fontId="7" fillId="28" borderId="31" xfId="71" applyFont="1" applyFill="1" applyBorder="1" applyAlignment="1">
      <alignment horizontal="right"/>
    </xf>
    <xf numFmtId="0" fontId="1" fillId="0" borderId="12" xfId="71" applyBorder="1"/>
    <xf numFmtId="0" fontId="1" fillId="25" borderId="14" xfId="71" applyFill="1" applyBorder="1"/>
    <xf numFmtId="0" fontId="1" fillId="25" borderId="11" xfId="71" applyFill="1" applyBorder="1"/>
    <xf numFmtId="0" fontId="11" fillId="0" borderId="12" xfId="71" applyFont="1" applyFill="1" applyBorder="1" applyAlignment="1">
      <alignment horizontal="center"/>
    </xf>
    <xf numFmtId="0" fontId="4" fillId="25" borderId="11" xfId="71" applyFont="1" applyFill="1" applyBorder="1"/>
    <xf numFmtId="0" fontId="61" fillId="25" borderId="0" xfId="71" applyFont="1" applyFill="1"/>
    <xf numFmtId="0" fontId="61" fillId="25" borderId="0" xfId="71" applyFont="1" applyFill="1" applyBorder="1"/>
    <xf numFmtId="0" fontId="69" fillId="25" borderId="0" xfId="71" applyFont="1" applyFill="1" applyBorder="1" applyAlignment="1">
      <alignment vertical="center"/>
    </xf>
    <xf numFmtId="167" fontId="18" fillId="25" borderId="0" xfId="71" applyNumberFormat="1" applyFont="1" applyFill="1" applyBorder="1" applyAlignment="1">
      <alignment horizontal="right" vertical="center" indent="2"/>
    </xf>
    <xf numFmtId="0" fontId="51" fillId="25" borderId="0" xfId="71" applyFont="1" applyFill="1" applyBorder="1"/>
    <xf numFmtId="0" fontId="69" fillId="25" borderId="11" xfId="71" applyFont="1" applyFill="1" applyBorder="1"/>
    <xf numFmtId="0" fontId="61" fillId="0" borderId="0" xfId="71" applyFont="1"/>
    <xf numFmtId="0" fontId="12" fillId="25" borderId="0" xfId="71" applyFont="1" applyFill="1" applyBorder="1" applyAlignment="1">
      <alignment horizontal="left"/>
    </xf>
    <xf numFmtId="0" fontId="29" fillId="25" borderId="0" xfId="71" applyFont="1" applyFill="1" applyBorder="1"/>
    <xf numFmtId="0" fontId="12" fillId="25" borderId="0" xfId="71" applyFont="1" applyFill="1" applyBorder="1" applyAlignment="1">
      <alignment horizontal="right"/>
    </xf>
    <xf numFmtId="0" fontId="12" fillId="25" borderId="0" xfId="71" applyNumberFormat="1" applyFont="1" applyFill="1" applyBorder="1" applyAlignment="1">
      <alignment horizontal="right"/>
    </xf>
    <xf numFmtId="0" fontId="14" fillId="28" borderId="38" xfId="71" applyFont="1" applyFill="1" applyBorder="1" applyAlignment="1">
      <alignment horizontal="center" vertical="center"/>
    </xf>
    <xf numFmtId="0" fontId="1" fillId="0" borderId="0" xfId="71" applyBorder="1"/>
    <xf numFmtId="0" fontId="9" fillId="25" borderId="13" xfId="71" applyFont="1" applyFill="1" applyBorder="1" applyAlignment="1">
      <alignment horizontal="left"/>
    </xf>
    <xf numFmtId="0" fontId="9" fillId="25" borderId="0" xfId="71" applyFont="1" applyFill="1" applyBorder="1" applyAlignment="1">
      <alignment horizontal="right"/>
    </xf>
    <xf numFmtId="0" fontId="59" fillId="25" borderId="36" xfId="71" applyFont="1" applyFill="1" applyBorder="1" applyAlignment="1">
      <alignment horizontal="left" vertical="center" indent="1"/>
    </xf>
    <xf numFmtId="0" fontId="59" fillId="25" borderId="35" xfId="71" applyFont="1" applyFill="1" applyBorder="1" applyAlignment="1">
      <alignment horizontal="right"/>
    </xf>
    <xf numFmtId="0" fontId="59" fillId="25" borderId="35" xfId="71" applyFont="1" applyFill="1" applyBorder="1"/>
    <xf numFmtId="0" fontId="59" fillId="25" borderId="37" xfId="71" applyFont="1" applyFill="1" applyBorder="1" applyAlignment="1">
      <alignment horizontal="right"/>
    </xf>
    <xf numFmtId="0" fontId="4" fillId="0" borderId="0" xfId="71" applyFont="1"/>
    <xf numFmtId="0" fontId="61" fillId="25" borderId="13" xfId="71" applyFont="1" applyFill="1" applyBorder="1"/>
    <xf numFmtId="0" fontId="18" fillId="25" borderId="0" xfId="71" applyFont="1" applyFill="1" applyBorder="1" applyAlignment="1">
      <alignment horizontal="left"/>
    </xf>
    <xf numFmtId="1" fontId="60" fillId="25" borderId="0" xfId="71" applyNumberFormat="1" applyFont="1" applyFill="1" applyBorder="1" applyAlignment="1">
      <alignment horizontal="right"/>
    </xf>
    <xf numFmtId="1" fontId="60" fillId="34" borderId="0" xfId="71" applyNumberFormat="1" applyFont="1" applyFill="1" applyBorder="1" applyAlignment="1">
      <alignment horizontal="right"/>
    </xf>
    <xf numFmtId="0" fontId="38" fillId="45" borderId="0" xfId="71" applyFont="1" applyFill="1"/>
    <xf numFmtId="0" fontId="118" fillId="46" borderId="0" xfId="71" applyFont="1" applyFill="1"/>
    <xf numFmtId="0" fontId="88" fillId="46" borderId="0" xfId="71" applyFont="1" applyFill="1"/>
    <xf numFmtId="0" fontId="69" fillId="0" borderId="0" xfId="71" applyFont="1"/>
    <xf numFmtId="1" fontId="59" fillId="0" borderId="0" xfId="71" applyNumberFormat="1" applyFont="1"/>
    <xf numFmtId="0" fontId="11" fillId="25" borderId="0" xfId="71" applyFont="1" applyFill="1" applyBorder="1" applyAlignment="1">
      <alignment horizontal="left"/>
    </xf>
    <xf numFmtId="1" fontId="16" fillId="25" borderId="0" xfId="71" applyNumberFormat="1" applyFont="1" applyFill="1" applyBorder="1" applyAlignment="1">
      <alignment horizontal="right"/>
    </xf>
    <xf numFmtId="1" fontId="16" fillId="34" borderId="0" xfId="71" applyNumberFormat="1" applyFont="1" applyFill="1" applyBorder="1" applyAlignment="1">
      <alignment horizontal="right"/>
    </xf>
    <xf numFmtId="1" fontId="12" fillId="0" borderId="0" xfId="71" applyNumberFormat="1" applyFont="1"/>
    <xf numFmtId="0" fontId="10" fillId="0" borderId="0" xfId="71" applyFont="1"/>
    <xf numFmtId="1" fontId="13" fillId="0" borderId="0" xfId="71" applyNumberFormat="1" applyFont="1"/>
    <xf numFmtId="1" fontId="10" fillId="0" borderId="0" xfId="71" applyNumberFormat="1" applyFont="1"/>
    <xf numFmtId="0" fontId="64" fillId="25" borderId="0" xfId="71" applyFont="1" applyFill="1"/>
    <xf numFmtId="0" fontId="64" fillId="25" borderId="13" xfId="71" applyFont="1" applyFill="1" applyBorder="1"/>
    <xf numFmtId="0" fontId="59" fillId="25" borderId="0" xfId="71" applyFont="1" applyFill="1" applyBorder="1" applyAlignment="1">
      <alignment horizontal="left"/>
    </xf>
    <xf numFmtId="1" fontId="69" fillId="0" borderId="0" xfId="71" applyNumberFormat="1" applyFont="1"/>
    <xf numFmtId="3" fontId="69" fillId="0" borderId="0" xfId="71" applyNumberFormat="1" applyFont="1"/>
    <xf numFmtId="0" fontId="29" fillId="25" borderId="0" xfId="71" applyFont="1" applyFill="1"/>
    <xf numFmtId="0" fontId="29" fillId="25" borderId="13" xfId="71" applyFont="1" applyFill="1" applyBorder="1"/>
    <xf numFmtId="3" fontId="60" fillId="25" borderId="0" xfId="71" applyNumberFormat="1" applyFont="1" applyFill="1" applyBorder="1" applyAlignment="1">
      <alignment horizontal="right"/>
    </xf>
    <xf numFmtId="3" fontId="60" fillId="34" borderId="0" xfId="71" applyNumberFormat="1" applyFont="1" applyFill="1" applyBorder="1" applyAlignment="1">
      <alignment horizontal="right"/>
    </xf>
    <xf numFmtId="3" fontId="119" fillId="42" borderId="0" xfId="71" applyNumberFormat="1" applyFont="1" applyFill="1"/>
    <xf numFmtId="0" fontId="118" fillId="45" borderId="0" xfId="71" applyFont="1" applyFill="1"/>
    <xf numFmtId="3" fontId="4" fillId="0" borderId="0" xfId="71" applyNumberFormat="1" applyFont="1" applyFill="1"/>
    <xf numFmtId="0" fontId="28" fillId="0" borderId="0" xfId="71" applyFont="1"/>
    <xf numFmtId="0" fontId="29" fillId="0" borderId="0" xfId="71" applyFont="1"/>
    <xf numFmtId="3" fontId="16" fillId="25" borderId="0" xfId="71" applyNumberFormat="1" applyFont="1" applyFill="1" applyBorder="1" applyAlignment="1">
      <alignment horizontal="right"/>
    </xf>
    <xf numFmtId="3" fontId="16" fillId="34" borderId="0" xfId="71" applyNumberFormat="1" applyFont="1" applyFill="1" applyBorder="1" applyAlignment="1">
      <alignment horizontal="right"/>
    </xf>
    <xf numFmtId="3" fontId="28" fillId="0" borderId="0" xfId="71" applyNumberFormat="1" applyFont="1"/>
    <xf numFmtId="3" fontId="4" fillId="0" borderId="0" xfId="71" applyNumberFormat="1" applyFont="1"/>
    <xf numFmtId="1" fontId="4" fillId="0" borderId="0" xfId="71" applyNumberFormat="1" applyFont="1"/>
    <xf numFmtId="3" fontId="4" fillId="25" borderId="0" xfId="71" applyNumberFormat="1" applyFont="1" applyFill="1" applyBorder="1"/>
    <xf numFmtId="165" fontId="4" fillId="0" borderId="0" xfId="71" applyNumberFormat="1" applyFont="1"/>
    <xf numFmtId="3" fontId="68" fillId="25" borderId="0" xfId="71" applyNumberFormat="1" applyFont="1" applyFill="1" applyBorder="1" applyAlignment="1">
      <alignment horizontal="right"/>
    </xf>
    <xf numFmtId="0" fontId="18" fillId="25" borderId="0" xfId="71" quotePrefix="1" applyFont="1" applyFill="1" applyBorder="1" applyAlignment="1">
      <alignment horizontal="left"/>
    </xf>
    <xf numFmtId="167" fontId="60" fillId="25" borderId="0" xfId="71" applyNumberFormat="1" applyFont="1" applyFill="1" applyBorder="1" applyAlignment="1">
      <alignment horizontal="right"/>
    </xf>
    <xf numFmtId="167" fontId="60" fillId="34" borderId="0" xfId="71" applyNumberFormat="1" applyFont="1" applyFill="1" applyBorder="1" applyAlignment="1">
      <alignment horizontal="right"/>
    </xf>
    <xf numFmtId="0" fontId="28" fillId="25" borderId="0" xfId="71" applyFont="1" applyFill="1" applyBorder="1" applyAlignment="1">
      <alignment horizontal="left"/>
    </xf>
    <xf numFmtId="1" fontId="12" fillId="25" borderId="0" xfId="71" applyNumberFormat="1" applyFont="1" applyFill="1" applyBorder="1" applyAlignment="1">
      <alignment horizontal="left" indent="1"/>
    </xf>
    <xf numFmtId="1" fontId="12" fillId="36" borderId="0" xfId="71" applyNumberFormat="1" applyFont="1" applyFill="1" applyBorder="1" applyAlignment="1">
      <alignment horizontal="left" indent="1"/>
    </xf>
    <xf numFmtId="165" fontId="16" fillId="25" borderId="0" xfId="71" applyNumberFormat="1" applyFont="1" applyFill="1" applyBorder="1" applyAlignment="1">
      <alignment horizontal="right"/>
    </xf>
    <xf numFmtId="165" fontId="16" fillId="34" borderId="0" xfId="71" applyNumberFormat="1" applyFont="1" applyFill="1" applyBorder="1" applyAlignment="1">
      <alignment horizontal="right"/>
    </xf>
    <xf numFmtId="0" fontId="59" fillId="25" borderId="0" xfId="71" applyFont="1" applyFill="1" applyBorder="1" applyAlignment="1">
      <alignment horizontal="left" vertical="center" indent="1"/>
    </xf>
    <xf numFmtId="49" fontId="59" fillId="25" borderId="0" xfId="71" applyNumberFormat="1" applyFont="1" applyFill="1" applyBorder="1" applyAlignment="1">
      <alignment horizontal="left" vertical="center" indent="1"/>
    </xf>
    <xf numFmtId="0" fontId="59" fillId="25" borderId="0" xfId="71" applyFont="1" applyFill="1" applyBorder="1"/>
    <xf numFmtId="0" fontId="55" fillId="25" borderId="0" xfId="71" applyFont="1" applyFill="1" applyBorder="1"/>
    <xf numFmtId="0" fontId="55" fillId="25" borderId="0" xfId="71" applyFont="1" applyFill="1" applyBorder="1" applyAlignment="1">
      <alignment horizontal="center"/>
    </xf>
    <xf numFmtId="0" fontId="55" fillId="25" borderId="0" xfId="71" applyFont="1" applyFill="1" applyBorder="1" applyAlignment="1">
      <alignment horizontal="right"/>
    </xf>
    <xf numFmtId="0" fontId="55" fillId="25" borderId="46" xfId="71" applyFont="1" applyFill="1" applyBorder="1" applyAlignment="1">
      <alignment horizontal="right"/>
    </xf>
    <xf numFmtId="0" fontId="18" fillId="25" borderId="0" xfId="71" applyFont="1" applyFill="1" applyBorder="1"/>
    <xf numFmtId="3" fontId="18" fillId="25" borderId="0" xfId="71" applyNumberFormat="1" applyFont="1" applyFill="1" applyBorder="1" applyAlignment="1">
      <alignment horizontal="center"/>
    </xf>
    <xf numFmtId="49" fontId="11" fillId="25" borderId="33" xfId="71" applyNumberFormat="1" applyFont="1" applyFill="1" applyBorder="1" applyAlignment="1">
      <alignment horizontal="center" vertical="center" wrapText="1"/>
    </xf>
    <xf numFmtId="49" fontId="11" fillId="25" borderId="0" xfId="71" applyNumberFormat="1" applyFont="1" applyFill="1" applyAlignment="1">
      <alignment horizontal="center" vertical="center" wrapText="1"/>
    </xf>
    <xf numFmtId="0" fontId="11" fillId="25" borderId="33" xfId="71" applyFont="1" applyFill="1" applyBorder="1" applyAlignment="1">
      <alignment horizontal="center" vertical="center" wrapText="1"/>
    </xf>
    <xf numFmtId="3" fontId="12" fillId="25" borderId="0" xfId="71" applyNumberFormat="1" applyFont="1" applyFill="1" applyBorder="1" applyAlignment="1">
      <alignment horizontal="center"/>
    </xf>
    <xf numFmtId="49" fontId="11" fillId="25" borderId="0" xfId="71" applyNumberFormat="1" applyFont="1" applyFill="1" applyBorder="1" applyAlignment="1">
      <alignment horizontal="center" vertical="center" wrapText="1"/>
    </xf>
    <xf numFmtId="0" fontId="11" fillId="25" borderId="0" xfId="71" applyFont="1" applyFill="1" applyBorder="1" applyAlignment="1">
      <alignment horizontal="center" vertical="center" wrapText="1"/>
    </xf>
    <xf numFmtId="3" fontId="73" fillId="25" borderId="0" xfId="71" applyNumberFormat="1" applyFont="1" applyFill="1" applyBorder="1" applyAlignment="1">
      <alignment horizontal="center"/>
    </xf>
    <xf numFmtId="0" fontId="11" fillId="25" borderId="0" xfId="71" applyFont="1" applyFill="1" applyBorder="1" applyAlignment="1">
      <alignment horizontal="center" wrapText="1"/>
    </xf>
    <xf numFmtId="3" fontId="16" fillId="25" borderId="0" xfId="71" applyNumberFormat="1" applyFont="1" applyFill="1" applyBorder="1" applyAlignment="1">
      <alignment horizontal="right" vertical="center"/>
    </xf>
    <xf numFmtId="167" fontId="16" fillId="25" borderId="0" xfId="71" applyNumberFormat="1" applyFont="1" applyFill="1" applyBorder="1" applyAlignment="1">
      <alignment horizontal="center" vertical="center"/>
    </xf>
    <xf numFmtId="3" fontId="55" fillId="25" borderId="0" xfId="71" applyNumberFormat="1" applyFont="1" applyFill="1" applyBorder="1" applyAlignment="1">
      <alignment horizontal="center"/>
    </xf>
    <xf numFmtId="167" fontId="73" fillId="25" borderId="0" xfId="71" applyNumberFormat="1" applyFont="1" applyFill="1" applyBorder="1" applyAlignment="1">
      <alignment horizontal="center"/>
    </xf>
    <xf numFmtId="167" fontId="74" fillId="25" borderId="0" xfId="71" applyNumberFormat="1" applyFont="1" applyFill="1" applyBorder="1" applyAlignment="1">
      <alignment horizontal="right"/>
    </xf>
    <xf numFmtId="0" fontId="59" fillId="25" borderId="35" xfId="71" applyFont="1" applyFill="1" applyBorder="1" applyAlignment="1">
      <alignment horizontal="center"/>
    </xf>
    <xf numFmtId="0" fontId="59" fillId="25" borderId="0" xfId="71" applyFont="1" applyFill="1" applyBorder="1" applyAlignment="1">
      <alignment horizontal="center"/>
    </xf>
    <xf numFmtId="0" fontId="59" fillId="25" borderId="0" xfId="71" applyFont="1" applyFill="1" applyBorder="1" applyAlignment="1">
      <alignment horizontal="right"/>
    </xf>
    <xf numFmtId="0" fontId="28" fillId="25" borderId="0" xfId="71" applyFont="1" applyFill="1" applyBorder="1"/>
    <xf numFmtId="0" fontId="16" fillId="25" borderId="0" xfId="71" applyFont="1" applyFill="1" applyBorder="1" applyAlignment="1">
      <alignment horizontal="left" wrapText="1"/>
    </xf>
    <xf numFmtId="0" fontId="18" fillId="25" borderId="0" xfId="71" applyFont="1" applyFill="1" applyBorder="1" applyAlignment="1">
      <alignment horizontal="right" indent="1"/>
    </xf>
    <xf numFmtId="0" fontId="9" fillId="25" borderId="0" xfId="71" applyFont="1" applyFill="1" applyBorder="1" applyAlignment="1">
      <alignment horizontal="right" indent="2"/>
    </xf>
    <xf numFmtId="0" fontId="89" fillId="42" borderId="0" xfId="71" applyFont="1" applyFill="1"/>
    <xf numFmtId="0" fontId="12" fillId="25" borderId="0" xfId="71" applyFont="1" applyFill="1" applyBorder="1" applyAlignment="1">
      <alignment horizontal="right" indent="1"/>
    </xf>
    <xf numFmtId="0" fontId="9" fillId="34" borderId="0" xfId="71" applyFont="1" applyFill="1" applyBorder="1" applyAlignment="1">
      <alignment horizontal="right" indent="2"/>
    </xf>
    <xf numFmtId="3" fontId="18" fillId="25" borderId="0" xfId="71" applyNumberFormat="1" applyFont="1" applyFill="1" applyBorder="1" applyAlignment="1">
      <alignment horizontal="right"/>
    </xf>
    <xf numFmtId="0" fontId="18" fillId="25" borderId="0" xfId="71" applyFont="1" applyFill="1" applyBorder="1" applyAlignment="1">
      <alignment horizontal="right"/>
    </xf>
    <xf numFmtId="167" fontId="9" fillId="25" borderId="0" xfId="71" applyNumberFormat="1" applyFont="1" applyFill="1" applyBorder="1" applyAlignment="1">
      <alignment horizontal="right" indent="2"/>
    </xf>
    <xf numFmtId="0" fontId="29" fillId="25" borderId="0" xfId="71" applyFont="1" applyFill="1" applyBorder="1" applyAlignment="1"/>
    <xf numFmtId="0" fontId="64" fillId="0" borderId="0" xfId="71" applyFont="1" applyBorder="1"/>
    <xf numFmtId="0" fontId="16" fillId="25" borderId="0" xfId="71" applyFont="1" applyFill="1" applyBorder="1" applyAlignment="1">
      <alignment horizontal="left"/>
    </xf>
    <xf numFmtId="0" fontId="64" fillId="25" borderId="0" xfId="71" applyFont="1" applyFill="1" applyBorder="1" applyAlignment="1"/>
    <xf numFmtId="0" fontId="64" fillId="25" borderId="0" xfId="71" applyFont="1" applyFill="1" applyBorder="1"/>
    <xf numFmtId="0" fontId="64" fillId="0" borderId="0" xfId="71" applyFont="1"/>
    <xf numFmtId="0" fontId="59" fillId="0" borderId="0" xfId="71" applyFont="1"/>
    <xf numFmtId="0" fontId="1" fillId="34" borderId="13" xfId="71" applyFill="1" applyBorder="1"/>
    <xf numFmtId="0" fontId="16" fillId="34" borderId="0" xfId="71" applyFont="1" applyFill="1" applyBorder="1"/>
    <xf numFmtId="0" fontId="67" fillId="34" borderId="0" xfId="71" applyFont="1" applyFill="1" applyBorder="1" applyAlignment="1"/>
    <xf numFmtId="0" fontId="29" fillId="34" borderId="0" xfId="71" applyFont="1" applyFill="1" applyBorder="1"/>
    <xf numFmtId="0" fontId="16" fillId="34" borderId="0" xfId="71" applyFont="1" applyFill="1" applyBorder="1" applyAlignment="1">
      <alignment horizontal="left" wrapText="1"/>
    </xf>
    <xf numFmtId="0" fontId="16" fillId="34" borderId="0" xfId="71" applyFont="1" applyFill="1" applyBorder="1" applyAlignment="1">
      <alignment horizontal="right"/>
    </xf>
    <xf numFmtId="0" fontId="4" fillId="34" borderId="0" xfId="71" applyFont="1" applyFill="1" applyBorder="1"/>
    <xf numFmtId="0" fontId="64" fillId="34" borderId="0" xfId="71" applyFont="1" applyFill="1" applyBorder="1"/>
    <xf numFmtId="0" fontId="15" fillId="34" borderId="40" xfId="71" applyFont="1" applyFill="1" applyBorder="1" applyAlignment="1">
      <alignment vertical="center"/>
    </xf>
    <xf numFmtId="0" fontId="1" fillId="34" borderId="0" xfId="71" applyFill="1" applyBorder="1"/>
    <xf numFmtId="0" fontId="11" fillId="34" borderId="0" xfId="71" applyFont="1" applyFill="1" applyBorder="1" applyAlignment="1">
      <alignment horizontal="center"/>
    </xf>
    <xf numFmtId="0" fontId="1" fillId="34" borderId="0" xfId="71" applyFill="1"/>
    <xf numFmtId="0" fontId="11" fillId="34" borderId="39" xfId="71" applyFont="1" applyFill="1" applyBorder="1" applyAlignment="1"/>
    <xf numFmtId="0" fontId="4" fillId="0" borderId="0" xfId="71" applyFont="1" applyBorder="1"/>
    <xf numFmtId="0" fontId="10" fillId="34" borderId="0" xfId="71" applyFont="1" applyFill="1" applyBorder="1"/>
    <xf numFmtId="0" fontId="11" fillId="34" borderId="0" xfId="71" applyFont="1" applyFill="1" applyBorder="1" applyAlignment="1"/>
    <xf numFmtId="0" fontId="28" fillId="25" borderId="0" xfId="71" applyFont="1" applyFill="1" applyBorder="1" applyAlignment="1"/>
    <xf numFmtId="0" fontId="28" fillId="25" borderId="33" xfId="71" applyFont="1" applyFill="1" applyBorder="1" applyAlignment="1"/>
    <xf numFmtId="0" fontId="11" fillId="34" borderId="12" xfId="71" applyFont="1" applyFill="1" applyBorder="1" applyAlignment="1">
      <alignment horizontal="center"/>
    </xf>
    <xf numFmtId="0" fontId="18" fillId="34" borderId="0" xfId="71" applyFont="1" applyFill="1" applyBorder="1" applyAlignment="1">
      <alignment horizontal="left"/>
    </xf>
    <xf numFmtId="164" fontId="11" fillId="34" borderId="0" xfId="71" applyNumberFormat="1" applyFont="1" applyFill="1" applyBorder="1" applyAlignment="1">
      <alignment horizontal="center"/>
    </xf>
    <xf numFmtId="171" fontId="4" fillId="0" borderId="0" xfId="71" applyNumberFormat="1" applyFont="1"/>
    <xf numFmtId="0" fontId="10" fillId="25" borderId="0" xfId="71" applyFont="1" applyFill="1"/>
    <xf numFmtId="0" fontId="10" fillId="34" borderId="13" xfId="71" applyFont="1" applyFill="1" applyBorder="1"/>
    <xf numFmtId="0" fontId="11" fillId="34" borderId="0" xfId="71" applyFont="1" applyFill="1" applyBorder="1" applyAlignment="1">
      <alignment horizontal="left" indent="1"/>
    </xf>
    <xf numFmtId="0" fontId="12" fillId="34" borderId="0" xfId="71" applyFont="1" applyFill="1" applyBorder="1"/>
    <xf numFmtId="165" fontId="16" fillId="34" borderId="0" xfId="71" applyNumberFormat="1" applyFont="1" applyFill="1" applyBorder="1" applyAlignment="1">
      <alignment horizontal="center"/>
    </xf>
    <xf numFmtId="0" fontId="120" fillId="42" borderId="0" xfId="71" applyFont="1" applyFill="1"/>
    <xf numFmtId="167" fontId="16" fillId="34" borderId="0" xfId="71" applyNumberFormat="1" applyFont="1" applyFill="1" applyBorder="1" applyAlignment="1">
      <alignment horizontal="center"/>
    </xf>
    <xf numFmtId="0" fontId="1" fillId="47" borderId="0" xfId="71" applyFill="1"/>
    <xf numFmtId="0" fontId="4" fillId="47" borderId="0" xfId="71" applyFont="1" applyFill="1"/>
    <xf numFmtId="0" fontId="10" fillId="47" borderId="0" xfId="71" applyFont="1" applyFill="1"/>
    <xf numFmtId="167" fontId="12" fillId="34" borderId="0" xfId="71" applyNumberFormat="1" applyFont="1" applyFill="1" applyBorder="1" applyAlignment="1">
      <alignment horizontal="center"/>
    </xf>
    <xf numFmtId="165" fontId="9" fillId="34" borderId="0" xfId="71" applyNumberFormat="1" applyFont="1" applyFill="1" applyBorder="1" applyAlignment="1">
      <alignment horizontal="center"/>
    </xf>
    <xf numFmtId="0" fontId="1" fillId="48" borderId="0" xfId="71" applyFill="1"/>
    <xf numFmtId="0" fontId="89" fillId="48" borderId="0" xfId="71" applyFont="1" applyFill="1"/>
    <xf numFmtId="0" fontId="4" fillId="48" borderId="0" xfId="71" applyFont="1" applyFill="1"/>
    <xf numFmtId="0" fontId="13" fillId="34" borderId="13" xfId="71" applyFont="1" applyFill="1" applyBorder="1"/>
    <xf numFmtId="0" fontId="11" fillId="34" borderId="0" xfId="71" applyFont="1" applyFill="1" applyBorder="1" applyAlignment="1">
      <alignment horizontal="left"/>
    </xf>
    <xf numFmtId="0" fontId="9" fillId="34" borderId="0" xfId="71" applyFont="1" applyFill="1" applyAlignment="1">
      <alignment horizontal="left" indent="1"/>
    </xf>
    <xf numFmtId="165" fontId="87" fillId="34" borderId="0" xfId="71" applyNumberFormat="1" applyFont="1" applyFill="1" applyBorder="1" applyAlignment="1">
      <alignment horizontal="center"/>
    </xf>
    <xf numFmtId="167" fontId="12" fillId="43" borderId="0" xfId="71" applyNumberFormat="1" applyFont="1" applyFill="1" applyBorder="1" applyAlignment="1">
      <alignment horizontal="center"/>
    </xf>
    <xf numFmtId="0" fontId="12" fillId="34" borderId="13" xfId="71" applyFont="1" applyFill="1" applyBorder="1"/>
    <xf numFmtId="0" fontId="12" fillId="34" borderId="0" xfId="71" applyFont="1" applyFill="1" applyBorder="1" applyAlignment="1">
      <alignment horizontal="left" indent="1"/>
    </xf>
    <xf numFmtId="0" fontId="2" fillId="34" borderId="0" xfId="71" applyFont="1" applyFill="1" applyBorder="1" applyAlignment="1">
      <alignment horizontal="center" wrapText="1"/>
    </xf>
    <xf numFmtId="0" fontId="2" fillId="34" borderId="0" xfId="71" applyFont="1" applyFill="1" applyBorder="1"/>
    <xf numFmtId="0" fontId="9" fillId="34" borderId="45" xfId="71" applyFont="1" applyFill="1" applyBorder="1" applyAlignment="1">
      <alignment horizontal="left" indent="1"/>
    </xf>
    <xf numFmtId="49" fontId="9" fillId="34" borderId="45" xfId="71" applyNumberFormat="1" applyFont="1" applyFill="1" applyBorder="1"/>
    <xf numFmtId="165" fontId="9" fillId="34" borderId="0" xfId="71" applyNumberFormat="1" applyFont="1" applyFill="1" applyBorder="1"/>
    <xf numFmtId="165" fontId="12" fillId="34" borderId="0" xfId="71" applyNumberFormat="1" applyFont="1" applyFill="1" applyBorder="1" applyAlignment="1">
      <alignment horizontal="center"/>
    </xf>
    <xf numFmtId="0" fontId="121" fillId="42" borderId="0" xfId="71" applyFont="1" applyFill="1" applyAlignment="1">
      <alignment horizontal="justify"/>
    </xf>
    <xf numFmtId="0" fontId="9" fillId="34" borderId="0" xfId="71" applyFont="1" applyFill="1" applyBorder="1" applyAlignment="1">
      <alignment horizontal="left" indent="1"/>
    </xf>
    <xf numFmtId="0" fontId="123" fillId="25" borderId="0" xfId="35" applyFont="1" applyFill="1" applyAlignment="1" applyProtection="1"/>
    <xf numFmtId="0" fontId="4" fillId="0" borderId="0" xfId="71" applyFont="1" applyFill="1"/>
    <xf numFmtId="0" fontId="2" fillId="34" borderId="44" xfId="71" applyFont="1" applyFill="1" applyBorder="1"/>
    <xf numFmtId="0" fontId="51" fillId="34" borderId="0" xfId="71" applyFont="1" applyFill="1" applyBorder="1" applyAlignment="1">
      <alignment horizontal="left"/>
    </xf>
    <xf numFmtId="0" fontId="14" fillId="28" borderId="43" xfId="71" applyFont="1" applyFill="1" applyBorder="1" applyAlignment="1">
      <alignment horizontal="center" vertical="center"/>
    </xf>
    <xf numFmtId="0" fontId="1" fillId="0" borderId="0" xfId="71" applyNumberFormat="1" applyAlignment="1"/>
    <xf numFmtId="49" fontId="12" fillId="25" borderId="0" xfId="71" applyNumberFormat="1" applyFont="1" applyFill="1" applyBorder="1" applyAlignment="1">
      <alignment horizontal="right"/>
    </xf>
    <xf numFmtId="0" fontId="14" fillId="25" borderId="0" xfId="71" applyFont="1" applyFill="1" applyBorder="1" applyAlignment="1">
      <alignment horizontal="center" vertical="center"/>
    </xf>
    <xf numFmtId="0" fontId="1" fillId="0" borderId="0" xfId="71" applyFill="1" applyBorder="1"/>
    <xf numFmtId="0" fontId="12" fillId="0" borderId="0" xfId="71" applyFont="1" applyFill="1" applyBorder="1" applyAlignment="1">
      <alignment horizontal="left"/>
    </xf>
    <xf numFmtId="167" fontId="2" fillId="34" borderId="0" xfId="71" applyNumberFormat="1" applyFont="1" applyFill="1" applyBorder="1" applyAlignment="1">
      <alignment horizontal="right" indent="3"/>
    </xf>
    <xf numFmtId="167" fontId="2" fillId="34" borderId="0" xfId="71" applyNumberFormat="1" applyFont="1" applyFill="1" applyBorder="1" applyAlignment="1"/>
    <xf numFmtId="0" fontId="2" fillId="34" borderId="0" xfId="71" applyNumberFormat="1" applyFont="1" applyFill="1" applyBorder="1" applyAlignment="1"/>
    <xf numFmtId="167" fontId="7" fillId="34" borderId="0" xfId="71" applyNumberFormat="1" applyFont="1" applyFill="1" applyBorder="1" applyAlignment="1">
      <alignment horizontal="right" indent="3"/>
    </xf>
    <xf numFmtId="167" fontId="7" fillId="34" borderId="0" xfId="71" applyNumberFormat="1" applyFont="1" applyFill="1" applyBorder="1" applyAlignment="1"/>
    <xf numFmtId="167" fontId="100" fillId="34" borderId="0" xfId="71" applyNumberFormat="1" applyFont="1" applyFill="1" applyBorder="1" applyAlignment="1">
      <alignment horizontal="right" indent="3"/>
    </xf>
    <xf numFmtId="0" fontId="2" fillId="0" borderId="0" xfId="0" applyFont="1" applyAlignment="1">
      <alignment horizontal="right"/>
    </xf>
    <xf numFmtId="0" fontId="9" fillId="25" borderId="0" xfId="0" applyFont="1" applyFill="1" applyBorder="1" applyAlignment="1"/>
    <xf numFmtId="0" fontId="11" fillId="25" borderId="0" xfId="0" applyFont="1" applyFill="1" applyBorder="1" applyAlignment="1">
      <alignment horizontal="center"/>
    </xf>
    <xf numFmtId="0" fontId="11" fillId="25" borderId="33" xfId="0" applyFont="1" applyFill="1" applyBorder="1" applyAlignment="1">
      <alignment horizontal="center"/>
    </xf>
    <xf numFmtId="0" fontId="16" fillId="25" borderId="0" xfId="0" applyFont="1" applyFill="1" applyBorder="1" applyAlignment="1">
      <alignment horizontal="right"/>
    </xf>
    <xf numFmtId="0" fontId="11" fillId="25" borderId="10" xfId="0" applyFont="1" applyFill="1" applyBorder="1" applyAlignment="1">
      <alignment horizontal="center"/>
    </xf>
    <xf numFmtId="0" fontId="9" fillId="25" borderId="10" xfId="0" applyFont="1" applyFill="1" applyBorder="1" applyAlignment="1">
      <alignment horizontal="left"/>
    </xf>
    <xf numFmtId="3" fontId="12" fillId="34" borderId="0" xfId="0" applyNumberFormat="1" applyFont="1" applyFill="1" applyBorder="1" applyAlignment="1">
      <alignment horizontal="right"/>
    </xf>
    <xf numFmtId="0" fontId="11" fillId="35" borderId="0" xfId="41" applyFont="1" applyFill="1" applyBorder="1" applyAlignment="1">
      <alignment horizontal="left" indent="1"/>
    </xf>
    <xf numFmtId="164" fontId="12" fillId="35" borderId="0" xfId="41" applyNumberFormat="1" applyFont="1" applyFill="1" applyBorder="1" applyAlignment="1">
      <alignment horizontal="center" wrapText="1"/>
    </xf>
    <xf numFmtId="0" fontId="9" fillId="25" borderId="0" xfId="0" applyFont="1" applyFill="1" applyBorder="1" applyAlignment="1">
      <alignment horizontal="left"/>
    </xf>
    <xf numFmtId="0" fontId="32" fillId="34" borderId="0" xfId="0" applyFont="1" applyFill="1" applyBorder="1" applyAlignment="1">
      <alignment horizontal="left"/>
    </xf>
    <xf numFmtId="0" fontId="10" fillId="25" borderId="0" xfId="0" applyFont="1" applyFill="1" applyBorder="1"/>
    <xf numFmtId="0" fontId="34" fillId="25" borderId="0" xfId="0" applyFont="1" applyFill="1" applyBorder="1" applyAlignment="1">
      <alignment horizontal="left"/>
    </xf>
    <xf numFmtId="0" fontId="11" fillId="25" borderId="12" xfId="0" applyFont="1" applyFill="1" applyBorder="1" applyAlignment="1">
      <alignment horizontal="center"/>
    </xf>
    <xf numFmtId="0" fontId="16" fillId="25" borderId="0" xfId="0" applyFont="1" applyFill="1" applyBorder="1" applyAlignment="1">
      <alignment horizontal="right"/>
    </xf>
    <xf numFmtId="0" fontId="11" fillId="25" borderId="12" xfId="0" applyFont="1" applyFill="1" applyBorder="1" applyAlignment="1">
      <alignment horizontal="right"/>
    </xf>
    <xf numFmtId="0" fontId="11" fillId="25" borderId="0" xfId="0" applyFont="1" applyFill="1" applyBorder="1" applyAlignment="1">
      <alignment horizontal="center"/>
    </xf>
    <xf numFmtId="0" fontId="0" fillId="25" borderId="0" xfId="0" applyFill="1" applyAlignment="1">
      <alignment vertical="top"/>
    </xf>
    <xf numFmtId="3" fontId="12" fillId="34" borderId="0" xfId="0" applyNumberFormat="1" applyFont="1" applyFill="1" applyBorder="1" applyAlignment="1">
      <alignment horizontal="right"/>
    </xf>
    <xf numFmtId="0" fontId="32" fillId="34" borderId="0" xfId="0" applyFont="1" applyFill="1" applyBorder="1" applyAlignment="1">
      <alignment horizontal="left"/>
    </xf>
    <xf numFmtId="0" fontId="9" fillId="25" borderId="0" xfId="0" applyFont="1" applyFill="1" applyBorder="1" applyAlignment="1">
      <alignment horizontal="left"/>
    </xf>
    <xf numFmtId="0" fontId="10" fillId="25" borderId="0" xfId="0" applyFont="1" applyFill="1" applyBorder="1"/>
    <xf numFmtId="0" fontId="3" fillId="31" borderId="54" xfId="0" applyFont="1" applyFill="1" applyBorder="1" applyAlignment="1">
      <alignment vertical="center"/>
    </xf>
    <xf numFmtId="0" fontId="3" fillId="31" borderId="55" xfId="0" applyFont="1" applyFill="1" applyBorder="1" applyAlignment="1">
      <alignment vertical="center"/>
    </xf>
    <xf numFmtId="0" fontId="11" fillId="25" borderId="26" xfId="0" applyFont="1" applyFill="1" applyBorder="1" applyAlignment="1">
      <alignment horizontal="center"/>
    </xf>
    <xf numFmtId="0" fontId="3" fillId="25" borderId="26" xfId="0" applyFont="1" applyFill="1" applyBorder="1" applyAlignment="1">
      <alignment vertical="center"/>
    </xf>
    <xf numFmtId="0" fontId="11" fillId="25" borderId="12" xfId="0" applyFont="1" applyFill="1" applyBorder="1" applyAlignment="1">
      <alignment horizontal="center" vertical="center"/>
    </xf>
    <xf numFmtId="167" fontId="12" fillId="25" borderId="0" xfId="62" applyNumberFormat="1" applyFont="1" applyFill="1" applyAlignment="1">
      <alignment horizontal="right"/>
    </xf>
    <xf numFmtId="0" fontId="31" fillId="0" borderId="0" xfId="0" applyFont="1" applyBorder="1" applyAlignment="1">
      <alignment vertical="center"/>
    </xf>
    <xf numFmtId="0" fontId="0" fillId="34" borderId="13" xfId="0" applyFill="1" applyBorder="1"/>
    <xf numFmtId="0" fontId="4" fillId="34" borderId="0" xfId="0" applyFont="1" applyFill="1" applyBorder="1"/>
    <xf numFmtId="0" fontId="0" fillId="34" borderId="0" xfId="0" applyFill="1" applyBorder="1"/>
    <xf numFmtId="164" fontId="0" fillId="34" borderId="0" xfId="0" applyNumberFormat="1" applyFill="1" applyBorder="1"/>
    <xf numFmtId="0" fontId="16" fillId="34" borderId="0" xfId="0" applyFont="1" applyFill="1" applyBorder="1" applyAlignment="1">
      <alignment horizontal="right"/>
    </xf>
    <xf numFmtId="0" fontId="13" fillId="25" borderId="26" xfId="0" applyFont="1" applyFill="1" applyBorder="1" applyAlignment="1">
      <alignment vertical="center"/>
    </xf>
    <xf numFmtId="0" fontId="9" fillId="25" borderId="13" xfId="0" applyFont="1" applyFill="1" applyBorder="1" applyAlignment="1"/>
    <xf numFmtId="3" fontId="16" fillId="25" borderId="0" xfId="0" applyNumberFormat="1" applyFont="1" applyFill="1" applyAlignment="1"/>
    <xf numFmtId="0" fontId="9" fillId="0" borderId="0" xfId="0" applyFont="1" applyAlignment="1"/>
    <xf numFmtId="3" fontId="2" fillId="25" borderId="0" xfId="0" applyNumberFormat="1" applyFont="1" applyFill="1"/>
    <xf numFmtId="3" fontId="0" fillId="0" borderId="0" xfId="0" applyNumberFormat="1" applyFill="1"/>
    <xf numFmtId="0" fontId="11" fillId="25" borderId="0" xfId="0" applyFont="1" applyFill="1" applyBorder="1" applyAlignment="1">
      <alignment horizontal="center"/>
    </xf>
    <xf numFmtId="0" fontId="79" fillId="25" borderId="0" xfId="0" applyFont="1" applyFill="1" applyBorder="1" applyAlignment="1">
      <alignment horizontal="left"/>
    </xf>
    <xf numFmtId="0" fontId="11" fillId="25" borderId="12" xfId="0" applyFont="1" applyFill="1" applyBorder="1" applyAlignment="1">
      <alignment horizontal="center"/>
    </xf>
    <xf numFmtId="0" fontId="12" fillId="25" borderId="0" xfId="0" applyNumberFormat="1" applyFont="1" applyFill="1" applyBorder="1" applyAlignment="1">
      <alignment horizontal="right"/>
    </xf>
    <xf numFmtId="0" fontId="11" fillId="25" borderId="12" xfId="0" applyFont="1" applyFill="1" applyBorder="1" applyAlignment="1">
      <alignment horizontal="left"/>
    </xf>
    <xf numFmtId="0" fontId="12" fillId="25" borderId="0" xfId="0" applyNumberFormat="1" applyFont="1" applyFill="1" applyBorder="1" applyAlignment="1">
      <alignment horizontal="left"/>
    </xf>
    <xf numFmtId="0" fontId="9" fillId="25" borderId="10" xfId="0" applyFont="1" applyFill="1" applyBorder="1" applyAlignment="1">
      <alignment horizontal="left"/>
    </xf>
    <xf numFmtId="0" fontId="9" fillId="25" borderId="13" xfId="0" applyFont="1" applyFill="1" applyBorder="1" applyAlignment="1">
      <alignment horizontal="left"/>
    </xf>
    <xf numFmtId="0" fontId="9" fillId="25" borderId="0" xfId="0" applyFont="1" applyFill="1" applyBorder="1" applyAlignment="1">
      <alignment horizontal="left"/>
    </xf>
    <xf numFmtId="0" fontId="79" fillId="25" borderId="0" xfId="0" applyFont="1" applyFill="1" applyBorder="1" applyAlignment="1">
      <alignment horizontal="justify" vertical="center"/>
    </xf>
    <xf numFmtId="0" fontId="16" fillId="24" borderId="0" xfId="41" applyFont="1" applyFill="1" applyBorder="1" applyAlignment="1">
      <alignment horizontal="justify" vertical="center" wrapText="1"/>
    </xf>
    <xf numFmtId="0" fontId="12" fillId="25" borderId="0" xfId="0" applyFont="1" applyFill="1" applyBorder="1" applyAlignment="1">
      <alignment horizontal="left"/>
    </xf>
    <xf numFmtId="0" fontId="79" fillId="25" borderId="0" xfId="0" applyFont="1" applyFill="1" applyBorder="1" applyAlignment="1">
      <alignment horizontal="left"/>
    </xf>
    <xf numFmtId="0" fontId="16" fillId="25" borderId="0" xfId="0" applyFont="1" applyFill="1" applyBorder="1" applyAlignment="1">
      <alignment horizontal="right"/>
    </xf>
    <xf numFmtId="0" fontId="16" fillId="25" borderId="49" xfId="0" applyFont="1" applyFill="1" applyBorder="1" applyAlignment="1">
      <alignment horizontal="right"/>
    </xf>
    <xf numFmtId="0" fontId="11" fillId="25" borderId="0" xfId="0" applyFont="1" applyFill="1" applyBorder="1" applyAlignment="1">
      <alignment horizontal="center"/>
    </xf>
    <xf numFmtId="0" fontId="11" fillId="25" borderId="10" xfId="0" applyFont="1" applyFill="1" applyBorder="1" applyAlignment="1">
      <alignment horizontal="center"/>
    </xf>
    <xf numFmtId="0" fontId="12" fillId="24" borderId="0" xfId="41" applyFont="1" applyFill="1" applyBorder="1" applyAlignment="1">
      <alignment horizontal="left" indent="1"/>
    </xf>
    <xf numFmtId="0" fontId="9" fillId="25" borderId="10" xfId="0" applyFont="1" applyFill="1" applyBorder="1" applyAlignment="1">
      <alignment horizontal="left"/>
    </xf>
    <xf numFmtId="0" fontId="12" fillId="25" borderId="0" xfId="0" applyNumberFormat="1" applyFont="1" applyFill="1" applyBorder="1" applyAlignment="1">
      <alignment horizontal="left"/>
    </xf>
    <xf numFmtId="0" fontId="9" fillId="25" borderId="13" xfId="0" applyFont="1" applyFill="1" applyBorder="1" applyAlignment="1">
      <alignment horizontal="left"/>
    </xf>
    <xf numFmtId="0" fontId="9" fillId="25" borderId="0" xfId="0" applyFont="1" applyFill="1" applyBorder="1" applyAlignment="1">
      <alignment horizontal="left"/>
    </xf>
    <xf numFmtId="0" fontId="10" fillId="25" borderId="0" xfId="0" applyFont="1" applyFill="1" applyBorder="1"/>
    <xf numFmtId="2" fontId="20" fillId="25" borderId="0" xfId="0" applyNumberFormat="1" applyFont="1" applyFill="1" applyBorder="1" applyAlignment="1">
      <alignment horizontal="center" vertical="center" wrapText="1"/>
    </xf>
    <xf numFmtId="2" fontId="20" fillId="25" borderId="0" xfId="0" applyNumberFormat="1" applyFont="1" applyFill="1" applyBorder="1" applyAlignment="1">
      <alignment horizontal="center" vertical="center"/>
    </xf>
    <xf numFmtId="0" fontId="2" fillId="0" borderId="0" xfId="0" applyFont="1" applyAlignment="1">
      <alignment horizontal="right"/>
    </xf>
    <xf numFmtId="0" fontId="12" fillId="32" borderId="0" xfId="0" applyFont="1" applyFill="1" applyAlignment="1">
      <alignment horizontal="left" vertical="center" wrapText="1"/>
    </xf>
    <xf numFmtId="0" fontId="7" fillId="32" borderId="0" xfId="0" applyFont="1" applyFill="1" applyAlignment="1">
      <alignment horizontal="center" vertical="center"/>
    </xf>
    <xf numFmtId="0" fontId="12" fillId="25" borderId="13" xfId="0" applyNumberFormat="1" applyFont="1" applyFill="1" applyBorder="1" applyAlignment="1">
      <alignment horizontal="left"/>
    </xf>
    <xf numFmtId="0" fontId="22" fillId="25" borderId="0" xfId="0" applyNumberFormat="1" applyFont="1" applyFill="1" applyBorder="1" applyAlignment="1">
      <alignment horizontal="left"/>
    </xf>
    <xf numFmtId="0" fontId="17" fillId="25" borderId="0" xfId="0" applyFont="1" applyFill="1" applyBorder="1" applyAlignment="1"/>
    <xf numFmtId="164" fontId="12" fillId="24" borderId="0" xfId="41" applyNumberFormat="1" applyFont="1" applyFill="1" applyBorder="1" applyAlignment="1">
      <alignment wrapText="1"/>
    </xf>
    <xf numFmtId="164" fontId="22" fillId="24" borderId="0" xfId="41" applyNumberFormat="1" applyFont="1" applyFill="1" applyBorder="1" applyAlignment="1">
      <alignment wrapText="1"/>
    </xf>
    <xf numFmtId="0" fontId="9" fillId="25" borderId="10" xfId="0" applyFont="1" applyFill="1" applyBorder="1" applyAlignment="1"/>
    <xf numFmtId="0" fontId="9" fillId="25" borderId="0" xfId="0" applyFont="1" applyFill="1" applyBorder="1" applyAlignment="1"/>
    <xf numFmtId="164" fontId="17" fillId="24" borderId="0" xfId="41" applyNumberFormat="1" applyFont="1" applyFill="1" applyBorder="1" applyAlignment="1">
      <alignment wrapText="1"/>
    </xf>
    <xf numFmtId="0" fontId="10" fillId="25" borderId="0" xfId="0" applyFont="1" applyFill="1" applyBorder="1" applyAlignment="1">
      <alignment horizontal="justify" vertical="top" wrapText="1"/>
    </xf>
    <xf numFmtId="0" fontId="19" fillId="25" borderId="0" xfId="0" applyFont="1" applyFill="1" applyBorder="1" applyAlignment="1">
      <alignment horizontal="justify" vertical="top" wrapText="1"/>
    </xf>
    <xf numFmtId="164" fontId="11" fillId="24" borderId="0" xfId="41" applyNumberFormat="1" applyFont="1" applyFill="1" applyBorder="1" applyAlignment="1">
      <alignment wrapText="1"/>
    </xf>
    <xf numFmtId="164" fontId="17" fillId="24" borderId="0" xfId="41" applyNumberFormat="1" applyFont="1" applyFill="1" applyBorder="1" applyAlignment="1">
      <alignment horizontal="left" wrapText="1"/>
    </xf>
    <xf numFmtId="0" fontId="12" fillId="25" borderId="0" xfId="0" applyFont="1" applyFill="1" applyBorder="1" applyAlignment="1">
      <alignment horizontal="left" indent="4"/>
    </xf>
    <xf numFmtId="164" fontId="23" fillId="24" borderId="0" xfId="41" applyNumberFormat="1" applyFont="1" applyFill="1" applyBorder="1" applyAlignment="1">
      <alignment wrapText="1"/>
    </xf>
    <xf numFmtId="0" fontId="12" fillId="0" borderId="0" xfId="0" applyFont="1" applyBorder="1" applyAlignment="1">
      <alignment horizontal="justify" readingOrder="1"/>
    </xf>
    <xf numFmtId="0" fontId="11" fillId="25" borderId="0" xfId="0" applyFont="1" applyFill="1" applyBorder="1" applyAlignment="1">
      <alignment horizontal="justify" vertical="center" readingOrder="1"/>
    </xf>
    <xf numFmtId="0" fontId="11" fillId="25" borderId="0" xfId="0" applyNumberFormat="1" applyFont="1" applyFill="1" applyBorder="1" applyAlignment="1">
      <alignment horizontal="justify" vertical="center" readingOrder="1"/>
    </xf>
    <xf numFmtId="0" fontId="11" fillId="25" borderId="0" xfId="0" applyFont="1" applyFill="1" applyBorder="1" applyAlignment="1">
      <alignment horizontal="justify" vertical="center" wrapText="1" readingOrder="1"/>
    </xf>
    <xf numFmtId="0" fontId="41" fillId="29" borderId="0" xfId="0" applyFont="1" applyFill="1" applyAlignment="1">
      <alignment horizontal="center" vertical="center"/>
    </xf>
    <xf numFmtId="0" fontId="12" fillId="0" borderId="0" xfId="0" applyNumberFormat="1" applyFont="1" applyBorder="1" applyAlignment="1">
      <alignment horizontal="right"/>
    </xf>
    <xf numFmtId="0" fontId="22" fillId="0" borderId="0" xfId="0" applyNumberFormat="1" applyFont="1" applyBorder="1" applyAlignment="1">
      <alignment horizontal="right"/>
    </xf>
    <xf numFmtId="0" fontId="22" fillId="0" borderId="11" xfId="0" applyNumberFormat="1" applyFont="1" applyBorder="1" applyAlignment="1">
      <alignment horizontal="right"/>
    </xf>
    <xf numFmtId="0" fontId="11" fillId="25" borderId="13" xfId="0" applyFont="1" applyFill="1" applyBorder="1" applyAlignment="1">
      <alignment horizontal="center" readingOrder="1"/>
    </xf>
    <xf numFmtId="0" fontId="0" fillId="0" borderId="0" xfId="0" applyAlignment="1">
      <alignment horizontal="center" readingOrder="1"/>
    </xf>
    <xf numFmtId="0" fontId="12" fillId="25" borderId="0" xfId="0" applyFont="1" applyFill="1" applyBorder="1" applyAlignment="1">
      <alignment horizontal="justify" vertical="center" readingOrder="1"/>
    </xf>
    <xf numFmtId="0" fontId="11" fillId="25" borderId="12" xfId="0" applyFont="1" applyFill="1" applyBorder="1" applyAlignment="1">
      <alignment horizontal="right"/>
    </xf>
    <xf numFmtId="0" fontId="11" fillId="25" borderId="60" xfId="0" applyFont="1" applyFill="1" applyBorder="1" applyAlignment="1">
      <alignment horizontal="right"/>
    </xf>
    <xf numFmtId="0" fontId="16" fillId="25" borderId="49" xfId="0" applyFont="1" applyFill="1" applyBorder="1" applyAlignment="1">
      <alignment horizontal="right"/>
    </xf>
    <xf numFmtId="0" fontId="16" fillId="0" borderId="61" xfId="0" applyFont="1" applyBorder="1" applyAlignment="1">
      <alignment vertical="justify" wrapText="1"/>
    </xf>
    <xf numFmtId="0" fontId="0" fillId="0" borderId="61" xfId="0" applyBorder="1" applyAlignment="1">
      <alignment vertical="justify" wrapText="1"/>
    </xf>
    <xf numFmtId="0" fontId="0" fillId="0" borderId="0" xfId="0" applyAlignment="1">
      <alignment vertical="justify" wrapText="1"/>
    </xf>
    <xf numFmtId="0" fontId="11" fillId="25" borderId="0" xfId="0" applyFont="1" applyFill="1" applyBorder="1" applyAlignment="1">
      <alignment horizontal="center"/>
    </xf>
    <xf numFmtId="0" fontId="79" fillId="25" borderId="0" xfId="0" applyFont="1" applyFill="1" applyBorder="1" applyAlignment="1">
      <alignment horizontal="left"/>
    </xf>
    <xf numFmtId="167" fontId="79" fillId="25" borderId="0" xfId="0" applyNumberFormat="1" applyFont="1" applyFill="1" applyBorder="1" applyAlignment="1">
      <alignment horizontal="right" indent="2"/>
    </xf>
    <xf numFmtId="167" fontId="79" fillId="25" borderId="71" xfId="0" applyNumberFormat="1" applyFont="1" applyFill="1" applyBorder="1" applyAlignment="1">
      <alignment horizontal="right" indent="2"/>
    </xf>
    <xf numFmtId="167" fontId="12" fillId="24" borderId="0" xfId="41" applyNumberFormat="1" applyFont="1" applyFill="1" applyBorder="1" applyAlignment="1">
      <alignment horizontal="right" wrapText="1" indent="2"/>
    </xf>
    <xf numFmtId="167" fontId="12" fillId="35" borderId="0" xfId="41" applyNumberFormat="1" applyFont="1" applyFill="1" applyBorder="1" applyAlignment="1">
      <alignment horizontal="right" wrapText="1" indent="2"/>
    </xf>
    <xf numFmtId="167" fontId="79" fillId="34" borderId="0" xfId="0" applyNumberFormat="1" applyFont="1" applyFill="1" applyBorder="1" applyAlignment="1">
      <alignment horizontal="right" indent="2"/>
    </xf>
    <xf numFmtId="167" fontId="12" fillId="24" borderId="71" xfId="41" applyNumberFormat="1" applyFont="1" applyFill="1" applyBorder="1" applyAlignment="1">
      <alignment horizontal="right" wrapText="1" indent="2"/>
    </xf>
    <xf numFmtId="0" fontId="11" fillId="25" borderId="33" xfId="0" applyFont="1" applyFill="1" applyBorder="1" applyAlignment="1">
      <alignment horizontal="center"/>
    </xf>
    <xf numFmtId="0" fontId="11" fillId="25" borderId="70" xfId="0" applyFont="1" applyFill="1" applyBorder="1" applyAlignment="1">
      <alignment horizontal="center"/>
    </xf>
    <xf numFmtId="0" fontId="11" fillId="25" borderId="75" xfId="0" applyFont="1" applyFill="1" applyBorder="1" applyAlignment="1">
      <alignment horizontal="center"/>
    </xf>
    <xf numFmtId="167" fontId="79" fillId="24" borderId="0" xfId="41" applyNumberFormat="1" applyFont="1" applyFill="1" applyBorder="1" applyAlignment="1">
      <alignment horizontal="right" wrapText="1" indent="2"/>
    </xf>
    <xf numFmtId="167" fontId="79" fillId="24" borderId="71" xfId="41" applyNumberFormat="1" applyFont="1" applyFill="1" applyBorder="1" applyAlignment="1">
      <alignment horizontal="right" wrapText="1" indent="2"/>
    </xf>
    <xf numFmtId="167" fontId="79" fillId="35" borderId="0" xfId="41" applyNumberFormat="1" applyFont="1" applyFill="1" applyBorder="1" applyAlignment="1">
      <alignment horizontal="right" wrapText="1" indent="2"/>
    </xf>
    <xf numFmtId="168" fontId="12" fillId="24" borderId="0" xfId="41" applyNumberFormat="1" applyFont="1" applyFill="1" applyBorder="1" applyAlignment="1">
      <alignment horizontal="right" wrapText="1" indent="2"/>
    </xf>
    <xf numFmtId="0" fontId="16" fillId="24" borderId="0" xfId="41" applyFont="1" applyFill="1" applyBorder="1" applyAlignment="1">
      <alignment horizontal="justify" vertical="center" wrapText="1"/>
    </xf>
    <xf numFmtId="49" fontId="12" fillId="25" borderId="23" xfId="0" applyNumberFormat="1" applyFont="1" applyFill="1" applyBorder="1" applyAlignment="1">
      <alignment horizontal="left"/>
    </xf>
    <xf numFmtId="0" fontId="12" fillId="25" borderId="0" xfId="0" applyFont="1" applyFill="1" applyBorder="1" applyAlignment="1">
      <alignment horizontal="left"/>
    </xf>
    <xf numFmtId="0" fontId="2" fillId="0" borderId="0" xfId="0" applyFont="1" applyFill="1" applyAlignment="1">
      <alignment horizontal="right"/>
    </xf>
    <xf numFmtId="0" fontId="11" fillId="25" borderId="33" xfId="0" applyFont="1" applyFill="1" applyBorder="1" applyAlignment="1">
      <alignment horizontal="center" vertical="center" wrapText="1"/>
    </xf>
    <xf numFmtId="0" fontId="11" fillId="25" borderId="62" xfId="0" applyFont="1" applyFill="1" applyBorder="1" applyAlignment="1">
      <alignment horizontal="center" vertical="center"/>
    </xf>
    <xf numFmtId="0" fontId="11" fillId="25" borderId="63" xfId="0" applyFont="1" applyFill="1" applyBorder="1" applyAlignment="1">
      <alignment horizontal="center" vertical="center"/>
    </xf>
    <xf numFmtId="0" fontId="11" fillId="25" borderId="33" xfId="0" applyFont="1" applyFill="1" applyBorder="1" applyAlignment="1">
      <alignment horizontal="center" vertical="center"/>
    </xf>
    <xf numFmtId="0" fontId="11" fillId="25" borderId="12" xfId="0" applyFont="1" applyFill="1" applyBorder="1" applyAlignment="1">
      <alignment horizontal="center"/>
    </xf>
    <xf numFmtId="0" fontId="11" fillId="25" borderId="64" xfId="0" applyFont="1" applyFill="1" applyBorder="1" applyAlignment="1">
      <alignment horizontal="center"/>
    </xf>
    <xf numFmtId="0" fontId="16" fillId="0" borderId="61" xfId="0" applyFont="1" applyBorder="1" applyAlignment="1">
      <alignment vertical="top" wrapText="1"/>
    </xf>
    <xf numFmtId="0" fontId="0" fillId="0" borderId="61" xfId="0" applyBorder="1" applyAlignment="1">
      <alignment vertical="top" wrapText="1"/>
    </xf>
    <xf numFmtId="0" fontId="0" fillId="0" borderId="0" xfId="0" applyAlignment="1">
      <alignment vertical="top" wrapText="1"/>
    </xf>
    <xf numFmtId="168" fontId="12" fillId="24" borderId="71" xfId="41" applyNumberFormat="1" applyFont="1" applyFill="1" applyBorder="1" applyAlignment="1">
      <alignment horizontal="right" wrapText="1" indent="2"/>
    </xf>
    <xf numFmtId="168" fontId="12" fillId="35" borderId="0" xfId="41" applyNumberFormat="1" applyFont="1" applyFill="1" applyBorder="1" applyAlignment="1">
      <alignment horizontal="right" wrapText="1" indent="2"/>
    </xf>
    <xf numFmtId="0" fontId="16" fillId="25" borderId="0" xfId="0" applyFont="1" applyFill="1" applyBorder="1" applyAlignment="1">
      <alignment horizontal="right"/>
    </xf>
    <xf numFmtId="0" fontId="12" fillId="25" borderId="0" xfId="0" applyNumberFormat="1" applyFont="1" applyFill="1" applyBorder="1" applyAlignment="1">
      <alignment horizontal="right"/>
    </xf>
    <xf numFmtId="0" fontId="12" fillId="25" borderId="77" xfId="0" applyNumberFormat="1" applyFont="1" applyFill="1" applyBorder="1" applyAlignment="1">
      <alignment horizontal="right"/>
    </xf>
    <xf numFmtId="0" fontId="11" fillId="25" borderId="72" xfId="0" applyFont="1" applyFill="1" applyBorder="1" applyAlignment="1">
      <alignment horizontal="center" vertical="center"/>
    </xf>
    <xf numFmtId="0" fontId="11" fillId="25" borderId="56" xfId="0" applyFont="1" applyFill="1" applyBorder="1" applyAlignment="1">
      <alignment horizontal="center" vertical="center"/>
    </xf>
    <xf numFmtId="0" fontId="11" fillId="25" borderId="73" xfId="0" applyFont="1" applyFill="1" applyBorder="1" applyAlignment="1">
      <alignment horizontal="center" vertical="center"/>
    </xf>
    <xf numFmtId="0" fontId="11" fillId="25" borderId="74" xfId="0" applyFont="1" applyFill="1" applyBorder="1" applyAlignment="1">
      <alignment horizontal="center"/>
    </xf>
    <xf numFmtId="0" fontId="12" fillId="24" borderId="0" xfId="41" applyFont="1" applyFill="1" applyBorder="1" applyAlignment="1">
      <alignment horizontal="left" indent="1"/>
    </xf>
    <xf numFmtId="165" fontId="12" fillId="25" borderId="0" xfId="0" applyNumberFormat="1" applyFont="1" applyFill="1" applyBorder="1" applyAlignment="1">
      <alignment horizontal="right" indent="2"/>
    </xf>
    <xf numFmtId="165" fontId="12" fillId="25" borderId="71" xfId="0" applyNumberFormat="1" applyFont="1" applyFill="1" applyBorder="1" applyAlignment="1">
      <alignment horizontal="right" indent="2"/>
    </xf>
    <xf numFmtId="165" fontId="12" fillId="34" borderId="0" xfId="0" applyNumberFormat="1" applyFont="1" applyFill="1" applyBorder="1" applyAlignment="1">
      <alignment horizontal="right" indent="2"/>
    </xf>
    <xf numFmtId="0" fontId="11" fillId="24" borderId="0" xfId="41" applyFont="1" applyFill="1" applyBorder="1" applyAlignment="1">
      <alignment horizontal="left" wrapText="1"/>
    </xf>
    <xf numFmtId="169" fontId="12" fillId="24" borderId="0" xfId="41" applyNumberFormat="1" applyFont="1" applyFill="1" applyBorder="1" applyAlignment="1">
      <alignment horizontal="right" wrapText="1" indent="2"/>
    </xf>
    <xf numFmtId="169" fontId="12" fillId="24" borderId="71" xfId="41" applyNumberFormat="1" applyFont="1" applyFill="1" applyBorder="1" applyAlignment="1">
      <alignment horizontal="right" wrapText="1" indent="2"/>
    </xf>
    <xf numFmtId="169" fontId="12" fillId="35" borderId="0" xfId="41" applyNumberFormat="1" applyFont="1" applyFill="1" applyBorder="1" applyAlignment="1">
      <alignment horizontal="right" wrapText="1" indent="2"/>
    </xf>
    <xf numFmtId="0" fontId="11" fillId="24" borderId="0" xfId="41" applyFont="1" applyFill="1" applyBorder="1" applyAlignment="1">
      <alignment horizontal="left" indent="2"/>
    </xf>
    <xf numFmtId="168" fontId="11" fillId="24" borderId="0" xfId="41" applyNumberFormat="1" applyFont="1" applyFill="1" applyBorder="1" applyAlignment="1">
      <alignment horizontal="right" wrapText="1" indent="2"/>
    </xf>
    <xf numFmtId="168" fontId="11" fillId="24" borderId="71" xfId="41" applyNumberFormat="1" applyFont="1" applyFill="1" applyBorder="1" applyAlignment="1">
      <alignment horizontal="right" wrapText="1" indent="2"/>
    </xf>
    <xf numFmtId="168" fontId="11" fillId="35" borderId="0" xfId="41" applyNumberFormat="1" applyFont="1" applyFill="1" applyBorder="1" applyAlignment="1">
      <alignment horizontal="right" wrapText="1" indent="2"/>
    </xf>
    <xf numFmtId="169" fontId="37" fillId="24" borderId="0" xfId="41" applyNumberFormat="1" applyFont="1" applyFill="1" applyBorder="1" applyAlignment="1">
      <alignment horizontal="right" wrapText="1" indent="2"/>
    </xf>
    <xf numFmtId="169" fontId="37" fillId="24" borderId="71" xfId="41" applyNumberFormat="1" applyFont="1" applyFill="1" applyBorder="1" applyAlignment="1">
      <alignment horizontal="right" wrapText="1" indent="2"/>
    </xf>
    <xf numFmtId="169" fontId="37" fillId="35" borderId="0" xfId="41" applyNumberFormat="1" applyFont="1" applyFill="1" applyBorder="1" applyAlignment="1">
      <alignment horizontal="right" wrapText="1" indent="2"/>
    </xf>
    <xf numFmtId="167" fontId="12" fillId="38" borderId="0" xfId="63" applyNumberFormat="1" applyFont="1" applyFill="1" applyBorder="1" applyAlignment="1">
      <alignment horizontal="right" wrapText="1" indent="2"/>
    </xf>
    <xf numFmtId="167" fontId="12" fillId="38" borderId="71" xfId="63" applyNumberFormat="1" applyFont="1" applyFill="1" applyBorder="1" applyAlignment="1">
      <alignment horizontal="right" wrapText="1" indent="2"/>
    </xf>
    <xf numFmtId="167" fontId="12" fillId="39" borderId="0" xfId="63" applyNumberFormat="1" applyFont="1" applyFill="1" applyBorder="1" applyAlignment="1">
      <alignment horizontal="right" wrapText="1" indent="2"/>
    </xf>
    <xf numFmtId="0" fontId="11" fillId="25" borderId="10" xfId="0" applyFont="1" applyFill="1" applyBorder="1" applyAlignment="1">
      <alignment horizontal="center"/>
    </xf>
    <xf numFmtId="0" fontId="11" fillId="25" borderId="69" xfId="0" applyFont="1" applyFill="1" applyBorder="1" applyAlignment="1">
      <alignment horizontal="center"/>
    </xf>
    <xf numFmtId="0" fontId="11" fillId="25" borderId="68" xfId="0" applyFont="1" applyFill="1" applyBorder="1" applyAlignment="1">
      <alignment horizontal="left"/>
    </xf>
    <xf numFmtId="0" fontId="11" fillId="25" borderId="12" xfId="0" applyFont="1" applyFill="1" applyBorder="1" applyAlignment="1">
      <alignment horizontal="left"/>
    </xf>
    <xf numFmtId="0" fontId="16" fillId="25" borderId="61" xfId="0" applyFont="1" applyFill="1" applyBorder="1" applyAlignment="1">
      <alignment vertical="justify" wrapText="1"/>
    </xf>
    <xf numFmtId="0" fontId="0" fillId="25" borderId="61" xfId="0" applyFill="1" applyBorder="1" applyAlignment="1">
      <alignment vertical="justify" wrapText="1"/>
    </xf>
    <xf numFmtId="0" fontId="0" fillId="25" borderId="0" xfId="0" applyFill="1" applyAlignment="1">
      <alignment vertical="justify" wrapText="1"/>
    </xf>
    <xf numFmtId="0" fontId="11" fillId="25" borderId="69" xfId="0" applyFont="1" applyFill="1" applyBorder="1" applyAlignment="1">
      <alignment horizontal="center" vertical="center"/>
    </xf>
    <xf numFmtId="0" fontId="11" fillId="25" borderId="10" xfId="0" applyFont="1" applyFill="1" applyBorder="1" applyAlignment="1">
      <alignment horizontal="center" vertical="center"/>
    </xf>
    <xf numFmtId="0" fontId="16" fillId="24" borderId="0" xfId="41" applyFont="1" applyFill="1" applyBorder="1" applyAlignment="1">
      <alignment horizontal="justify" vertical="top" wrapText="1"/>
    </xf>
    <xf numFmtId="0" fontId="82" fillId="25" borderId="0" xfId="0" applyFont="1" applyFill="1" applyBorder="1" applyAlignment="1">
      <alignment horizontal="center"/>
    </xf>
    <xf numFmtId="0" fontId="16" fillId="25" borderId="0" xfId="0" applyNumberFormat="1" applyFont="1" applyFill="1" applyBorder="1" applyAlignment="1">
      <alignment horizontal="justify" wrapText="1"/>
    </xf>
    <xf numFmtId="0" fontId="16" fillId="25" borderId="33" xfId="0" applyFont="1" applyFill="1" applyBorder="1" applyAlignment="1">
      <alignment horizontal="center"/>
    </xf>
    <xf numFmtId="0" fontId="16" fillId="25" borderId="61" xfId="0" applyFont="1" applyFill="1" applyBorder="1" applyAlignment="1">
      <alignment vertical="top"/>
    </xf>
    <xf numFmtId="0" fontId="0" fillId="25" borderId="61" xfId="0" applyFill="1" applyBorder="1" applyAlignment="1">
      <alignment vertical="top"/>
    </xf>
    <xf numFmtId="0" fontId="0" fillId="25" borderId="0" xfId="0" applyFill="1" applyAlignment="1">
      <alignment vertical="top"/>
    </xf>
    <xf numFmtId="165" fontId="23" fillId="25" borderId="0" xfId="0" applyNumberFormat="1" applyFont="1" applyFill="1" applyBorder="1" applyAlignment="1">
      <alignment horizontal="right" indent="2"/>
    </xf>
    <xf numFmtId="165" fontId="23" fillId="25" borderId="65" xfId="0" applyNumberFormat="1" applyFont="1" applyFill="1" applyBorder="1" applyAlignment="1">
      <alignment horizontal="right" indent="2"/>
    </xf>
    <xf numFmtId="165" fontId="23" fillId="34" borderId="0" xfId="0" applyNumberFormat="1" applyFont="1" applyFill="1" applyBorder="1" applyAlignment="1">
      <alignment horizontal="right" indent="2"/>
    </xf>
    <xf numFmtId="165" fontId="12" fillId="25" borderId="65" xfId="0" applyNumberFormat="1" applyFont="1" applyFill="1" applyBorder="1" applyAlignment="1">
      <alignment horizontal="right" indent="2"/>
    </xf>
    <xf numFmtId="165" fontId="79" fillId="34" borderId="0" xfId="0" applyNumberFormat="1" applyFont="1" applyFill="1" applyBorder="1" applyAlignment="1">
      <alignment horizontal="right" indent="2"/>
    </xf>
    <xf numFmtId="165" fontId="12" fillId="24" borderId="0" xfId="41" applyNumberFormat="1" applyFont="1" applyFill="1" applyBorder="1" applyAlignment="1">
      <alignment horizontal="right" wrapText="1" indent="2"/>
    </xf>
    <xf numFmtId="165" fontId="12" fillId="24" borderId="65" xfId="41" applyNumberFormat="1" applyFont="1" applyFill="1" applyBorder="1" applyAlignment="1">
      <alignment horizontal="right" wrapText="1" indent="2"/>
    </xf>
    <xf numFmtId="165" fontId="12" fillId="35" borderId="0" xfId="41" applyNumberFormat="1" applyFont="1" applyFill="1" applyBorder="1" applyAlignment="1">
      <alignment horizontal="right" wrapText="1" indent="2"/>
    </xf>
    <xf numFmtId="165" fontId="79" fillId="25" borderId="0" xfId="0" applyNumberFormat="1" applyFont="1" applyFill="1" applyBorder="1" applyAlignment="1">
      <alignment horizontal="right" indent="2"/>
    </xf>
    <xf numFmtId="165" fontId="79" fillId="25" borderId="65" xfId="0" applyNumberFormat="1" applyFont="1" applyFill="1" applyBorder="1" applyAlignment="1">
      <alignment horizontal="right" indent="2"/>
    </xf>
    <xf numFmtId="0" fontId="2" fillId="25" borderId="0" xfId="0" applyFont="1" applyFill="1" applyBorder="1" applyAlignment="1">
      <alignment horizontal="right" indent="2"/>
    </xf>
    <xf numFmtId="0" fontId="2" fillId="25" borderId="65" xfId="0" applyFont="1" applyFill="1" applyBorder="1" applyAlignment="1">
      <alignment horizontal="right" indent="2"/>
    </xf>
    <xf numFmtId="0" fontId="2" fillId="34" borderId="0" xfId="0" applyFont="1" applyFill="1" applyBorder="1" applyAlignment="1">
      <alignment horizontal="right" indent="2"/>
    </xf>
    <xf numFmtId="0" fontId="68" fillId="25" borderId="0" xfId="0" applyFont="1" applyFill="1" applyBorder="1" applyAlignment="1">
      <alignment horizontal="justify" vertical="center" wrapText="1"/>
    </xf>
    <xf numFmtId="0" fontId="94" fillId="25" borderId="85" xfId="0" applyFont="1" applyFill="1" applyBorder="1" applyAlignment="1">
      <alignment horizontal="center" vertical="center"/>
    </xf>
    <xf numFmtId="0" fontId="94" fillId="25" borderId="86" xfId="0" applyFont="1" applyFill="1" applyBorder="1" applyAlignment="1">
      <alignment horizontal="center" vertical="center"/>
    </xf>
    <xf numFmtId="0" fontId="80" fillId="25" borderId="96" xfId="0" applyFont="1" applyFill="1" applyBorder="1" applyAlignment="1">
      <alignment vertical="center"/>
    </xf>
    <xf numFmtId="0" fontId="80" fillId="25" borderId="86" xfId="0" applyFont="1" applyFill="1" applyBorder="1" applyAlignment="1">
      <alignment vertical="center"/>
    </xf>
    <xf numFmtId="0" fontId="11" fillId="25" borderId="0" xfId="0" applyFont="1" applyFill="1" applyBorder="1" applyAlignment="1">
      <alignment horizontal="left" indent="1"/>
    </xf>
    <xf numFmtId="0" fontId="2" fillId="0" borderId="0" xfId="0" applyFont="1" applyAlignment="1">
      <alignment horizontal="justify"/>
    </xf>
    <xf numFmtId="0" fontId="29" fillId="25" borderId="0" xfId="0" applyFont="1" applyFill="1" applyBorder="1" applyAlignment="1">
      <alignment wrapText="1"/>
    </xf>
    <xf numFmtId="0" fontId="16" fillId="25" borderId="0" xfId="0" applyFont="1" applyFill="1" applyBorder="1" applyAlignment="1">
      <alignment wrapText="1"/>
    </xf>
    <xf numFmtId="0" fontId="16" fillId="25" borderId="97" xfId="0" applyFont="1" applyFill="1" applyBorder="1" applyAlignment="1">
      <alignment horizontal="left" vertical="top"/>
    </xf>
    <xf numFmtId="0" fontId="16" fillId="25" borderId="98" xfId="0" applyFont="1" applyFill="1" applyBorder="1" applyAlignment="1">
      <alignment horizontal="left" vertical="top"/>
    </xf>
    <xf numFmtId="0" fontId="11" fillId="25" borderId="56" xfId="0" applyFont="1" applyFill="1" applyBorder="1" applyAlignment="1">
      <alignment horizontal="center"/>
    </xf>
    <xf numFmtId="0" fontId="16" fillId="25" borderId="0" xfId="0" applyFont="1" applyFill="1" applyBorder="1" applyAlignment="1">
      <alignment horizontal="justify" wrapText="1"/>
    </xf>
    <xf numFmtId="0" fontId="29" fillId="24" borderId="0" xfId="41" applyFont="1" applyFill="1" applyBorder="1" applyAlignment="1">
      <alignment horizontal="justify" vertical="center" wrapText="1"/>
    </xf>
    <xf numFmtId="0" fontId="12" fillId="25" borderId="23" xfId="0" applyNumberFormat="1" applyFont="1" applyFill="1" applyBorder="1" applyAlignment="1">
      <alignment horizontal="left"/>
    </xf>
    <xf numFmtId="0" fontId="12" fillId="25" borderId="0" xfId="0" applyNumberFormat="1" applyFont="1" applyFill="1" applyBorder="1" applyAlignment="1">
      <alignment horizontal="left"/>
    </xf>
    <xf numFmtId="0" fontId="9" fillId="25" borderId="18" xfId="0" applyFont="1" applyFill="1" applyBorder="1" applyAlignment="1">
      <alignment horizontal="left"/>
    </xf>
    <xf numFmtId="0" fontId="9" fillId="25" borderId="10" xfId="0" applyFont="1" applyFill="1" applyBorder="1" applyAlignment="1">
      <alignment horizontal="left"/>
    </xf>
    <xf numFmtId="0" fontId="16" fillId="25" borderId="61" xfId="0" applyFont="1" applyFill="1" applyBorder="1" applyAlignment="1">
      <alignment horizontal="left" vertical="top"/>
    </xf>
    <xf numFmtId="0" fontId="16" fillId="25" borderId="0" xfId="0" applyFont="1" applyFill="1" applyBorder="1" applyAlignment="1">
      <alignment horizontal="left" vertical="top"/>
    </xf>
    <xf numFmtId="0" fontId="4" fillId="25" borderId="61" xfId="0" applyFont="1" applyFill="1" applyBorder="1"/>
    <xf numFmtId="0" fontId="7" fillId="25" borderId="95" xfId="0" applyFont="1" applyFill="1" applyBorder="1" applyAlignment="1">
      <alignment horizontal="center"/>
    </xf>
    <xf numFmtId="49" fontId="12" fillId="25" borderId="0" xfId="0" applyNumberFormat="1" applyFont="1" applyFill="1" applyBorder="1" applyAlignment="1">
      <alignment horizontal="left"/>
    </xf>
    <xf numFmtId="0" fontId="11" fillId="25" borderId="95" xfId="0" applyFont="1" applyFill="1" applyBorder="1" applyAlignment="1">
      <alignment horizontal="center"/>
    </xf>
    <xf numFmtId="3" fontId="12" fillId="25" borderId="0" xfId="0" applyNumberFormat="1" applyFont="1" applyFill="1" applyBorder="1" applyAlignment="1">
      <alignment horizontal="right" indent="3"/>
    </xf>
    <xf numFmtId="3" fontId="12" fillId="34" borderId="0" xfId="0" applyNumberFormat="1" applyFont="1" applyFill="1" applyBorder="1" applyAlignment="1">
      <alignment horizontal="right" indent="3"/>
    </xf>
    <xf numFmtId="3" fontId="12" fillId="34" borderId="0" xfId="0" applyNumberFormat="1" applyFont="1" applyFill="1" applyBorder="1" applyAlignment="1">
      <alignment horizontal="right"/>
    </xf>
    <xf numFmtId="3" fontId="12" fillId="25" borderId="0" xfId="0" applyNumberFormat="1" applyFont="1" applyFill="1" applyBorder="1" applyAlignment="1">
      <alignment horizontal="right"/>
    </xf>
    <xf numFmtId="0" fontId="12" fillId="0" borderId="0" xfId="0" applyFont="1" applyFill="1" applyBorder="1" applyAlignment="1">
      <alignment horizontal="right"/>
    </xf>
    <xf numFmtId="3" fontId="115" fillId="25" borderId="0" xfId="0" applyNumberFormat="1" applyFont="1" applyFill="1" applyBorder="1" applyAlignment="1">
      <alignment horizontal="right" indent="3"/>
    </xf>
    <xf numFmtId="3" fontId="115" fillId="25" borderId="0" xfId="0" applyNumberFormat="1" applyFont="1" applyFill="1" applyBorder="1" applyAlignment="1">
      <alignment horizontal="right"/>
    </xf>
    <xf numFmtId="3" fontId="115" fillId="25" borderId="10" xfId="0" applyNumberFormat="1" applyFont="1" applyFill="1" applyBorder="1" applyAlignment="1">
      <alignment horizontal="right" indent="3"/>
    </xf>
    <xf numFmtId="3" fontId="115" fillId="25" borderId="10" xfId="0" applyNumberFormat="1" applyFont="1" applyFill="1" applyBorder="1" applyAlignment="1">
      <alignment horizontal="right"/>
    </xf>
    <xf numFmtId="3" fontId="12" fillId="25" borderId="0" xfId="0" applyNumberFormat="1" applyFont="1" applyFill="1" applyAlignment="1">
      <alignment horizontal="right" indent="1"/>
    </xf>
    <xf numFmtId="3" fontId="12" fillId="25" borderId="0" xfId="0" applyNumberFormat="1" applyFont="1" applyFill="1" applyBorder="1" applyAlignment="1">
      <alignment horizontal="right" indent="1"/>
    </xf>
    <xf numFmtId="0" fontId="11" fillId="25" borderId="109" xfId="0" applyFont="1" applyFill="1" applyBorder="1" applyAlignment="1">
      <alignment horizontal="left" vertical="center" wrapText="1"/>
    </xf>
    <xf numFmtId="0" fontId="11" fillId="25" borderId="110" xfId="0" applyFont="1" applyFill="1" applyBorder="1" applyAlignment="1">
      <alignment horizontal="left" vertical="center" wrapText="1"/>
    </xf>
    <xf numFmtId="0" fontId="11" fillId="25" borderId="111" xfId="0" applyFont="1" applyFill="1" applyBorder="1" applyAlignment="1">
      <alignment horizontal="left" vertical="center" wrapText="1"/>
    </xf>
    <xf numFmtId="0" fontId="16" fillId="25" borderId="47" xfId="0" applyFont="1" applyFill="1" applyBorder="1" applyAlignment="1">
      <alignment horizontal="left" vertical="top"/>
    </xf>
    <xf numFmtId="49" fontId="11" fillId="25" borderId="33" xfId="0" applyNumberFormat="1" applyFont="1" applyFill="1" applyBorder="1" applyAlignment="1">
      <alignment horizontal="center" vertical="center"/>
    </xf>
    <xf numFmtId="49" fontId="11" fillId="25" borderId="33" xfId="0" applyNumberFormat="1" applyFont="1" applyFill="1" applyBorder="1" applyAlignment="1">
      <alignment horizontal="left" vertical="center" indent="2"/>
    </xf>
    <xf numFmtId="3" fontId="11" fillId="25" borderId="0" xfId="0" applyNumberFormat="1" applyFont="1" applyFill="1" applyAlignment="1">
      <alignment horizontal="right" indent="1"/>
    </xf>
    <xf numFmtId="3" fontId="11" fillId="25" borderId="0" xfId="0" applyNumberFormat="1" applyFont="1" applyFill="1" applyBorder="1" applyAlignment="1">
      <alignment horizontal="right" indent="1"/>
    </xf>
    <xf numFmtId="49" fontId="11" fillId="25" borderId="33" xfId="0" applyNumberFormat="1" applyFont="1" applyFill="1" applyBorder="1" applyAlignment="1">
      <alignment horizontal="center" vertical="center" wrapText="1"/>
    </xf>
    <xf numFmtId="0" fontId="115" fillId="25" borderId="0" xfId="0" applyFont="1" applyFill="1" applyBorder="1" applyAlignment="1">
      <alignment vertical="distributed"/>
    </xf>
    <xf numFmtId="3" fontId="115" fillId="25" borderId="10" xfId="0" applyNumberFormat="1" applyFont="1" applyFill="1" applyBorder="1" applyAlignment="1">
      <alignment horizontal="center" vertical="distributed"/>
    </xf>
    <xf numFmtId="3" fontId="115" fillId="25" borderId="10" xfId="0" applyNumberFormat="1" applyFont="1" applyFill="1" applyBorder="1" applyAlignment="1">
      <alignment horizontal="right" vertical="distributed" indent="1"/>
    </xf>
    <xf numFmtId="167" fontId="37" fillId="25" borderId="0" xfId="0" applyNumberFormat="1" applyFont="1" applyFill="1" applyBorder="1" applyAlignment="1">
      <alignment horizontal="right" indent="1"/>
    </xf>
    <xf numFmtId="0" fontId="11" fillId="25" borderId="33" xfId="0" applyNumberFormat="1" applyFont="1" applyFill="1" applyBorder="1" applyAlignment="1">
      <alignment horizontal="center" vertical="center" wrapText="1"/>
    </xf>
    <xf numFmtId="0" fontId="11" fillId="25" borderId="10" xfId="0" applyNumberFormat="1" applyFont="1" applyFill="1" applyBorder="1" applyAlignment="1">
      <alignment horizontal="center" vertical="center" wrapText="1"/>
    </xf>
    <xf numFmtId="49" fontId="11" fillId="25" borderId="10" xfId="0" applyNumberFormat="1" applyFont="1" applyFill="1" applyBorder="1" applyAlignment="1">
      <alignment horizontal="center" vertical="center" wrapText="1"/>
    </xf>
    <xf numFmtId="167" fontId="12" fillId="24" borderId="65" xfId="41" applyNumberFormat="1" applyFont="1" applyFill="1" applyBorder="1" applyAlignment="1">
      <alignment horizontal="right" wrapText="1" indent="2"/>
    </xf>
    <xf numFmtId="167" fontId="12" fillId="24" borderId="0" xfId="41" applyNumberFormat="1" applyFont="1" applyFill="1" applyBorder="1" applyAlignment="1">
      <alignment horizontal="right" wrapText="1" indent="3"/>
    </xf>
    <xf numFmtId="0" fontId="11" fillId="35" borderId="0" xfId="41" applyFont="1" applyFill="1" applyBorder="1" applyAlignment="1">
      <alignment horizontal="left" indent="1"/>
    </xf>
    <xf numFmtId="167" fontId="11" fillId="24" borderId="0" xfId="41" applyNumberFormat="1" applyFont="1" applyFill="1" applyBorder="1" applyAlignment="1">
      <alignment horizontal="right" wrapText="1" indent="2"/>
    </xf>
    <xf numFmtId="167" fontId="11" fillId="24" borderId="65" xfId="41" applyNumberFormat="1" applyFont="1" applyFill="1" applyBorder="1" applyAlignment="1">
      <alignment horizontal="right" wrapText="1" indent="2"/>
    </xf>
    <xf numFmtId="167" fontId="11" fillId="24" borderId="0" xfId="41" applyNumberFormat="1" applyFont="1" applyFill="1" applyBorder="1" applyAlignment="1">
      <alignment horizontal="right" wrapText="1" indent="3"/>
    </xf>
    <xf numFmtId="0" fontId="115" fillId="25" borderId="0" xfId="0" applyFont="1" applyFill="1" applyBorder="1" applyAlignment="1">
      <alignment horizontal="left"/>
    </xf>
    <xf numFmtId="167" fontId="115" fillId="25" borderId="10" xfId="0" applyNumberFormat="1" applyFont="1" applyFill="1" applyBorder="1" applyAlignment="1">
      <alignment horizontal="right" indent="2"/>
    </xf>
    <xf numFmtId="167" fontId="115" fillId="25" borderId="83" xfId="0" applyNumberFormat="1" applyFont="1" applyFill="1" applyBorder="1" applyAlignment="1">
      <alignment horizontal="right" indent="2"/>
    </xf>
    <xf numFmtId="167" fontId="115" fillId="25" borderId="10" xfId="0" applyNumberFormat="1" applyFont="1" applyFill="1" applyBorder="1" applyAlignment="1">
      <alignment horizontal="right" indent="3"/>
    </xf>
    <xf numFmtId="0" fontId="16" fillId="25" borderId="10" xfId="0" applyFont="1" applyFill="1" applyBorder="1" applyAlignment="1">
      <alignment horizontal="center"/>
    </xf>
    <xf numFmtId="0" fontId="0" fillId="0" borderId="102" xfId="0" applyBorder="1"/>
    <xf numFmtId="0" fontId="16" fillId="0" borderId="101" xfId="0" applyFont="1" applyBorder="1" applyAlignment="1">
      <alignment vertical="justify" wrapText="1"/>
    </xf>
    <xf numFmtId="0" fontId="0" fillId="0" borderId="101" xfId="0" applyBorder="1" applyAlignment="1">
      <alignment vertical="justify" wrapText="1"/>
    </xf>
    <xf numFmtId="0" fontId="11" fillId="25" borderId="107" xfId="0" applyFont="1" applyFill="1" applyBorder="1" applyAlignment="1">
      <alignment horizontal="center" vertical="center"/>
    </xf>
    <xf numFmtId="0" fontId="11" fillId="25" borderId="95" xfId="0" applyFont="1" applyFill="1" applyBorder="1" applyAlignment="1">
      <alignment horizontal="center" vertical="center"/>
    </xf>
    <xf numFmtId="0" fontId="11" fillId="25" borderId="66" xfId="0" applyFont="1" applyFill="1" applyBorder="1" applyAlignment="1">
      <alignment horizontal="center"/>
    </xf>
    <xf numFmtId="0" fontId="11" fillId="25" borderId="108" xfId="0" applyFont="1" applyFill="1" applyBorder="1" applyAlignment="1">
      <alignment horizontal="center"/>
    </xf>
    <xf numFmtId="0" fontId="65" fillId="25" borderId="0" xfId="54" applyFont="1" applyFill="1" applyBorder="1" applyAlignment="1">
      <alignment horizontal="left"/>
    </xf>
    <xf numFmtId="0" fontId="16" fillId="24" borderId="39" xfId="41" applyFont="1" applyFill="1" applyBorder="1" applyAlignment="1">
      <alignment vertical="justify" wrapText="1"/>
    </xf>
    <xf numFmtId="0" fontId="13" fillId="0" borderId="39" xfId="71" applyFont="1" applyBorder="1" applyAlignment="1">
      <alignment vertical="justify" wrapText="1"/>
    </xf>
    <xf numFmtId="0" fontId="13" fillId="0" borderId="0" xfId="71" applyFont="1" applyAlignment="1">
      <alignment vertical="justify" wrapText="1"/>
    </xf>
    <xf numFmtId="0" fontId="18" fillId="25" borderId="0" xfId="71" applyFont="1" applyFill="1" applyBorder="1" applyAlignment="1">
      <alignment horizontal="left" vertical="center"/>
    </xf>
    <xf numFmtId="2" fontId="18" fillId="24" borderId="0" xfId="41" applyNumberFormat="1" applyFont="1" applyFill="1" applyBorder="1" applyAlignment="1">
      <alignment horizontal="center" vertical="center" wrapText="1"/>
    </xf>
    <xf numFmtId="0" fontId="18" fillId="24" borderId="0" xfId="41" applyFont="1" applyFill="1" applyBorder="1" applyAlignment="1">
      <alignment vertical="center" wrapText="1"/>
    </xf>
    <xf numFmtId="0" fontId="1" fillId="0" borderId="0" xfId="71" applyAlignment="1">
      <alignment vertical="center" wrapText="1"/>
    </xf>
    <xf numFmtId="0" fontId="16" fillId="25" borderId="47" xfId="71" applyFont="1" applyFill="1" applyBorder="1" applyAlignment="1">
      <alignment horizontal="left" vertical="top"/>
    </xf>
    <xf numFmtId="0" fontId="16" fillId="25" borderId="0" xfId="71" applyFont="1" applyFill="1" applyBorder="1" applyAlignment="1">
      <alignment horizontal="left" vertical="top"/>
    </xf>
    <xf numFmtId="0" fontId="11" fillId="25" borderId="33" xfId="71" applyFont="1" applyFill="1" applyBorder="1" applyAlignment="1">
      <alignment horizontal="center"/>
    </xf>
    <xf numFmtId="0" fontId="15" fillId="28" borderId="40" xfId="71" applyFont="1" applyFill="1" applyBorder="1" applyAlignment="1">
      <alignment horizontal="left" vertical="center" wrapText="1"/>
    </xf>
    <xf numFmtId="0" fontId="15" fillId="28" borderId="34" xfId="71" applyFont="1" applyFill="1" applyBorder="1" applyAlignment="1">
      <alignment horizontal="left" vertical="center" wrapText="1"/>
    </xf>
    <xf numFmtId="0" fontId="15" fillId="28" borderId="38" xfId="71" applyFont="1" applyFill="1" applyBorder="1" applyAlignment="1">
      <alignment horizontal="left" vertical="center" wrapText="1"/>
    </xf>
    <xf numFmtId="164" fontId="12" fillId="35" borderId="0" xfId="41" applyNumberFormat="1" applyFont="1" applyFill="1" applyBorder="1" applyAlignment="1">
      <alignment horizontal="center" wrapText="1"/>
    </xf>
    <xf numFmtId="164" fontId="16" fillId="24" borderId="41" xfId="41" applyNumberFormat="1" applyFont="1" applyFill="1" applyBorder="1" applyAlignment="1">
      <alignment horizontal="right" wrapText="1"/>
    </xf>
    <xf numFmtId="0" fontId="16" fillId="0" borderId="39" xfId="71" applyFont="1" applyBorder="1" applyAlignment="1">
      <alignment vertical="justify" wrapText="1"/>
    </xf>
    <xf numFmtId="0" fontId="1" fillId="0" borderId="39" xfId="71" applyBorder="1" applyAlignment="1">
      <alignment vertical="justify" wrapText="1"/>
    </xf>
    <xf numFmtId="0" fontId="1" fillId="0" borderId="0" xfId="71" applyAlignment="1">
      <alignment vertical="justify" wrapText="1"/>
    </xf>
    <xf numFmtId="0" fontId="11" fillId="25" borderId="10" xfId="71" applyFont="1" applyFill="1" applyBorder="1" applyAlignment="1">
      <alignment horizontal="center"/>
    </xf>
    <xf numFmtId="0" fontId="12" fillId="25" borderId="0" xfId="71" applyNumberFormat="1" applyFont="1" applyFill="1" applyBorder="1" applyAlignment="1">
      <alignment horizontal="left"/>
    </xf>
    <xf numFmtId="0" fontId="2" fillId="0" borderId="0" xfId="71" applyFont="1" applyAlignment="1">
      <alignment horizontal="right"/>
    </xf>
    <xf numFmtId="0" fontId="16" fillId="24" borderId="39" xfId="41" applyFont="1" applyFill="1" applyBorder="1" applyAlignment="1">
      <alignment horizontal="left" vertical="top"/>
    </xf>
    <xf numFmtId="0" fontId="16" fillId="24" borderId="0" xfId="41" applyFont="1" applyFill="1" applyBorder="1" applyAlignment="1">
      <alignment horizontal="left" vertical="top"/>
    </xf>
    <xf numFmtId="0" fontId="11" fillId="0" borderId="33" xfId="55" applyFont="1" applyBorder="1" applyAlignment="1">
      <alignment horizontal="center" vertical="center" wrapText="1"/>
    </xf>
    <xf numFmtId="0" fontId="16" fillId="24" borderId="0" xfId="41" applyFont="1" applyFill="1" applyBorder="1" applyAlignment="1">
      <alignment horizontal="justify" vertical="center"/>
    </xf>
    <xf numFmtId="0" fontId="11" fillId="25" borderId="42" xfId="71" applyFont="1" applyFill="1" applyBorder="1" applyAlignment="1">
      <alignment horizontal="left"/>
    </xf>
    <xf numFmtId="0" fontId="11" fillId="25" borderId="12" xfId="71" applyFont="1" applyFill="1" applyBorder="1" applyAlignment="1">
      <alignment horizontal="left"/>
    </xf>
    <xf numFmtId="0" fontId="9" fillId="25" borderId="10" xfId="71" applyFont="1" applyFill="1" applyBorder="1" applyAlignment="1">
      <alignment horizontal="left"/>
    </xf>
    <xf numFmtId="0" fontId="16" fillId="0" borderId="39" xfId="71" applyFont="1" applyBorder="1" applyAlignment="1">
      <alignment wrapText="1"/>
    </xf>
    <xf numFmtId="0" fontId="1" fillId="0" borderId="39" xfId="71" applyBorder="1" applyAlignment="1">
      <alignment wrapText="1"/>
    </xf>
    <xf numFmtId="0" fontId="1" fillId="0" borderId="0" xfId="71" applyAlignment="1">
      <alignment wrapText="1"/>
    </xf>
    <xf numFmtId="0" fontId="12" fillId="25" borderId="0" xfId="71" applyNumberFormat="1" applyFont="1" applyFill="1" applyBorder="1" applyAlignment="1">
      <alignment horizontal="right"/>
    </xf>
    <xf numFmtId="0" fontId="16" fillId="34" borderId="39" xfId="71" applyFont="1" applyFill="1" applyBorder="1" applyAlignment="1">
      <alignment vertical="justify" wrapText="1"/>
    </xf>
    <xf numFmtId="0" fontId="1" fillId="34" borderId="39" xfId="71" applyFill="1" applyBorder="1" applyAlignment="1">
      <alignment vertical="justify" wrapText="1"/>
    </xf>
    <xf numFmtId="0" fontId="1" fillId="34" borderId="0" xfId="71" applyFill="1" applyAlignment="1">
      <alignment vertical="justify" wrapText="1"/>
    </xf>
    <xf numFmtId="0" fontId="11" fillId="34" borderId="33" xfId="71" applyFont="1" applyFill="1" applyBorder="1" applyAlignment="1">
      <alignment horizontal="center"/>
    </xf>
    <xf numFmtId="0" fontId="5" fillId="37" borderId="0" xfId="71" applyFont="1" applyFill="1" applyBorder="1" applyAlignment="1">
      <alignment horizontal="center"/>
    </xf>
    <xf numFmtId="0" fontId="18" fillId="34" borderId="0" xfId="71" applyFont="1" applyFill="1" applyBorder="1" applyAlignment="1">
      <alignment horizontal="left"/>
    </xf>
    <xf numFmtId="0" fontId="121" fillId="42" borderId="0" xfId="71" applyFont="1" applyFill="1" applyAlignment="1">
      <alignment horizontal="justify"/>
    </xf>
    <xf numFmtId="3" fontId="55" fillId="25" borderId="0" xfId="71" applyNumberFormat="1" applyFont="1" applyFill="1" applyBorder="1" applyAlignment="1">
      <alignment horizontal="right" indent="2"/>
    </xf>
    <xf numFmtId="167" fontId="55" fillId="25" borderId="0" xfId="71" applyNumberFormat="1" applyFont="1" applyFill="1" applyBorder="1" applyAlignment="1">
      <alignment horizontal="right" indent="2"/>
    </xf>
    <xf numFmtId="0" fontId="18" fillId="25" borderId="0" xfId="71" applyFont="1" applyFill="1" applyBorder="1" applyAlignment="1">
      <alignment horizontal="left"/>
    </xf>
    <xf numFmtId="0" fontId="16" fillId="25" borderId="0" xfId="71" applyFont="1" applyFill="1" applyBorder="1" applyAlignment="1">
      <alignment horizontal="right" indent="2"/>
    </xf>
    <xf numFmtId="0" fontId="16" fillId="34" borderId="0" xfId="71" applyFont="1" applyFill="1" applyBorder="1" applyAlignment="1">
      <alignment horizontal="right" indent="2"/>
    </xf>
    <xf numFmtId="0" fontId="55" fillId="25" borderId="0" xfId="71" applyFont="1" applyFill="1" applyBorder="1" applyAlignment="1">
      <alignment horizontal="right" indent="2"/>
    </xf>
    <xf numFmtId="0" fontId="66" fillId="25" borderId="0" xfId="71" applyFont="1" applyFill="1" applyBorder="1" applyAlignment="1">
      <alignment horizontal="left" vertical="center" wrapText="1"/>
    </xf>
    <xf numFmtId="3" fontId="16" fillId="25" borderId="0" xfId="71" applyNumberFormat="1" applyFont="1" applyFill="1" applyBorder="1" applyAlignment="1">
      <alignment horizontal="center" vertical="center"/>
    </xf>
    <xf numFmtId="167" fontId="16" fillId="25" borderId="0" xfId="71" applyNumberFormat="1" applyFont="1" applyFill="1" applyBorder="1" applyAlignment="1">
      <alignment horizontal="center" vertical="center"/>
    </xf>
    <xf numFmtId="3" fontId="73" fillId="25" borderId="0" xfId="71" applyNumberFormat="1" applyFont="1" applyFill="1" applyBorder="1" applyAlignment="1">
      <alignment horizontal="center"/>
    </xf>
    <xf numFmtId="167" fontId="73" fillId="25" borderId="0" xfId="71" applyNumberFormat="1" applyFont="1" applyFill="1" applyBorder="1" applyAlignment="1">
      <alignment horizontal="center"/>
    </xf>
    <xf numFmtId="0" fontId="11" fillId="25" borderId="0" xfId="71" applyFont="1" applyFill="1" applyBorder="1" applyAlignment="1">
      <alignment horizontal="left" indent="1"/>
    </xf>
    <xf numFmtId="0" fontId="18" fillId="24" borderId="0" xfId="41" applyFont="1" applyFill="1" applyBorder="1" applyAlignment="1">
      <alignment horizontal="center" wrapText="1"/>
    </xf>
    <xf numFmtId="0" fontId="11" fillId="25" borderId="33" xfId="71" applyFont="1" applyFill="1" applyBorder="1" applyAlignment="1">
      <alignment horizontal="center" vertical="center" wrapText="1"/>
    </xf>
    <xf numFmtId="0" fontId="11" fillId="0" borderId="10" xfId="71" applyFont="1" applyBorder="1" applyAlignment="1">
      <alignment horizontal="center" vertical="center" wrapText="1"/>
    </xf>
    <xf numFmtId="0" fontId="11" fillId="0" borderId="12" xfId="71" applyFont="1" applyBorder="1" applyAlignment="1">
      <alignment horizontal="center" vertical="center" wrapText="1"/>
    </xf>
    <xf numFmtId="164" fontId="11" fillId="24" borderId="33" xfId="41" applyNumberFormat="1" applyFont="1" applyFill="1" applyBorder="1" applyAlignment="1">
      <alignment horizontal="center" vertical="center" wrapText="1"/>
    </xf>
    <xf numFmtId="164" fontId="11" fillId="24" borderId="33" xfId="41" applyNumberFormat="1" applyFont="1" applyFill="1" applyBorder="1" applyAlignment="1">
      <alignment horizontal="center" wrapText="1"/>
    </xf>
    <xf numFmtId="0" fontId="11" fillId="25" borderId="0" xfId="71" applyFont="1" applyFill="1" applyAlignment="1">
      <alignment horizontal="left" indent="1"/>
    </xf>
    <xf numFmtId="0" fontId="12" fillId="25" borderId="0" xfId="71" applyFont="1" applyFill="1" applyBorder="1" applyAlignment="1">
      <alignment horizontal="left" indent="1"/>
    </xf>
    <xf numFmtId="0" fontId="53" fillId="25" borderId="0" xfId="71" applyFont="1" applyFill="1" applyBorder="1" applyAlignment="1">
      <alignment horizontal="justify" wrapText="1"/>
    </xf>
    <xf numFmtId="0" fontId="58" fillId="25" borderId="0" xfId="71" applyFont="1" applyFill="1" applyBorder="1" applyAlignment="1">
      <alignment horizontal="justify" wrapText="1"/>
    </xf>
    <xf numFmtId="0" fontId="53" fillId="25" borderId="0" xfId="71" applyFont="1" applyFill="1" applyBorder="1" applyAlignment="1">
      <alignment horizontal="justify" vertical="top" wrapText="1"/>
    </xf>
    <xf numFmtId="0" fontId="16" fillId="0" borderId="59" xfId="71" applyFont="1" applyBorder="1" applyAlignment="1">
      <alignment vertical="justify" wrapText="1"/>
    </xf>
    <xf numFmtId="0" fontId="16" fillId="0" borderId="0" xfId="71" applyFont="1" applyBorder="1" applyAlignment="1">
      <alignment vertical="justify" wrapText="1"/>
    </xf>
    <xf numFmtId="0" fontId="11" fillId="0" borderId="0" xfId="71" applyFont="1" applyAlignment="1">
      <alignment horizontal="left" indent="1"/>
    </xf>
    <xf numFmtId="0" fontId="11" fillId="25" borderId="42" xfId="0" applyFont="1" applyFill="1" applyBorder="1" applyAlignment="1">
      <alignment horizontal="left"/>
    </xf>
    <xf numFmtId="0" fontId="9" fillId="25" borderId="0" xfId="66" applyFont="1" applyFill="1" applyBorder="1" applyAlignment="1">
      <alignment horizontal="left"/>
    </xf>
    <xf numFmtId="0" fontId="59" fillId="25" borderId="94" xfId="0" applyFont="1" applyFill="1" applyBorder="1" applyAlignment="1">
      <alignment horizontal="center" vertical="center"/>
    </xf>
    <xf numFmtId="0" fontId="59" fillId="25" borderId="93" xfId="0" applyFont="1" applyFill="1" applyBorder="1" applyAlignment="1">
      <alignment horizontal="center" vertical="center"/>
    </xf>
    <xf numFmtId="0" fontId="59" fillId="25" borderId="92" xfId="0" applyFont="1" applyFill="1" applyBorder="1" applyAlignment="1">
      <alignment horizontal="center" vertical="center"/>
    </xf>
    <xf numFmtId="0" fontId="59" fillId="25" borderId="91" xfId="0" applyFont="1" applyFill="1" applyBorder="1" applyAlignment="1">
      <alignment horizontal="center" vertical="center"/>
    </xf>
    <xf numFmtId="0" fontId="65" fillId="24" borderId="89" xfId="41" applyFont="1" applyFill="1" applyBorder="1" applyAlignment="1">
      <alignment horizontal="left" vertical="center"/>
    </xf>
    <xf numFmtId="0" fontId="65" fillId="24" borderId="88" xfId="41" applyFont="1" applyFill="1" applyBorder="1" applyAlignment="1">
      <alignment horizontal="left" vertical="center"/>
    </xf>
    <xf numFmtId="0" fontId="65" fillId="24" borderId="87" xfId="41" applyFont="1" applyFill="1" applyBorder="1" applyAlignment="1">
      <alignment horizontal="left" vertical="center"/>
    </xf>
    <xf numFmtId="0" fontId="11" fillId="25" borderId="33" xfId="67" applyFont="1" applyFill="1" applyBorder="1" applyAlignment="1">
      <alignment horizontal="center" vertical="center" wrapText="1"/>
    </xf>
    <xf numFmtId="0" fontId="29" fillId="24" borderId="0" xfId="41" applyFont="1" applyFill="1" applyBorder="1" applyAlignment="1">
      <alignment horizontal="justify" wrapText="1"/>
    </xf>
    <xf numFmtId="0" fontId="16" fillId="25" borderId="26" xfId="0" applyFont="1" applyFill="1" applyBorder="1" applyAlignment="1">
      <alignment horizontal="left" vertical="top"/>
    </xf>
    <xf numFmtId="0" fontId="29" fillId="25" borderId="10" xfId="0" applyFont="1" applyFill="1" applyBorder="1" applyAlignment="1">
      <alignment horizontal="center" vertical="center" wrapText="1"/>
    </xf>
    <xf numFmtId="0" fontId="29" fillId="25" borderId="12" xfId="0" applyFont="1" applyFill="1" applyBorder="1" applyAlignment="1">
      <alignment horizontal="center" vertical="center" wrapText="1"/>
    </xf>
    <xf numFmtId="0" fontId="9" fillId="25" borderId="13" xfId="0" applyFont="1" applyFill="1" applyBorder="1" applyAlignment="1">
      <alignment horizontal="left"/>
    </xf>
    <xf numFmtId="0" fontId="9" fillId="25" borderId="0" xfId="0" applyFont="1" applyFill="1" applyBorder="1" applyAlignment="1">
      <alignment horizontal="left"/>
    </xf>
    <xf numFmtId="0" fontId="11" fillId="25" borderId="26" xfId="0" applyFont="1" applyFill="1" applyBorder="1" applyAlignment="1">
      <alignment horizontal="center"/>
    </xf>
    <xf numFmtId="0" fontId="0" fillId="0" borderId="26" xfId="0" applyBorder="1"/>
    <xf numFmtId="0" fontId="11" fillId="25" borderId="28" xfId="0" applyFont="1" applyFill="1" applyBorder="1" applyAlignment="1">
      <alignment horizontal="left"/>
    </xf>
    <xf numFmtId="0" fontId="29" fillId="35" borderId="0" xfId="41" applyFont="1" applyFill="1" applyBorder="1" applyAlignment="1">
      <alignment horizontal="left" wrapText="1"/>
    </xf>
    <xf numFmtId="0" fontId="32" fillId="34" borderId="0" xfId="0" applyFont="1" applyFill="1" applyBorder="1" applyAlignment="1">
      <alignment horizontal="left"/>
    </xf>
    <xf numFmtId="0" fontId="32" fillId="25" borderId="0" xfId="0" applyFont="1" applyFill="1" applyBorder="1" applyAlignment="1">
      <alignment horizontal="left" wrapText="1"/>
    </xf>
    <xf numFmtId="0" fontId="29" fillId="24" borderId="0" xfId="41" applyFont="1" applyFill="1" applyBorder="1" applyAlignment="1">
      <alignment horizontal="left" vertical="top" wrapText="1"/>
    </xf>
    <xf numFmtId="0" fontId="11" fillId="24" borderId="0" xfId="41" applyFont="1" applyFill="1" applyBorder="1" applyAlignment="1">
      <alignment horizontal="left" vertical="center" wrapText="1" indent="1"/>
    </xf>
    <xf numFmtId="0" fontId="29" fillId="24" borderId="0" xfId="41" applyFont="1" applyFill="1" applyBorder="1" applyAlignment="1">
      <alignment horizontal="left" wrapText="1"/>
    </xf>
    <xf numFmtId="0" fontId="11" fillId="35" borderId="0" xfId="41" applyFont="1" applyFill="1" applyBorder="1" applyAlignment="1">
      <alignment horizontal="left" vertical="center" wrapText="1" indent="1"/>
    </xf>
    <xf numFmtId="0" fontId="7" fillId="35" borderId="0" xfId="41" applyFont="1" applyFill="1" applyBorder="1" applyAlignment="1">
      <alignment horizontal="left" vertical="center" wrapText="1" indent="1"/>
    </xf>
    <xf numFmtId="0" fontId="29" fillId="35" borderId="0" xfId="41" applyFont="1" applyFill="1" applyBorder="1" applyAlignment="1">
      <alignment horizontal="left" vertical="top" wrapText="1"/>
    </xf>
    <xf numFmtId="0" fontId="12" fillId="25" borderId="29" xfId="0" applyNumberFormat="1" applyFont="1" applyFill="1" applyBorder="1" applyAlignment="1">
      <alignment horizontal="right"/>
    </xf>
    <xf numFmtId="49" fontId="16" fillId="25" borderId="0" xfId="0" applyNumberFormat="1" applyFont="1" applyFill="1" applyBorder="1" applyAlignment="1">
      <alignment wrapText="1"/>
    </xf>
    <xf numFmtId="3" fontId="16" fillId="25" borderId="49" xfId="0" applyNumberFormat="1" applyFont="1" applyFill="1" applyBorder="1" applyAlignment="1">
      <alignment horizontal="right"/>
    </xf>
    <xf numFmtId="0" fontId="79" fillId="25" borderId="0" xfId="0" applyFont="1" applyFill="1" applyBorder="1" applyAlignment="1">
      <alignment horizontal="justify" vertical="center"/>
    </xf>
    <xf numFmtId="0" fontId="16" fillId="25" borderId="0" xfId="0" applyNumberFormat="1" applyFont="1" applyFill="1" applyBorder="1" applyAlignment="1" applyProtection="1">
      <alignment horizontal="justify" vertical="justify" wrapText="1"/>
      <protection locked="0"/>
    </xf>
    <xf numFmtId="49" fontId="12" fillId="25" borderId="0" xfId="52" applyNumberFormat="1" applyFont="1" applyFill="1" applyBorder="1" applyAlignment="1">
      <alignment horizontal="left"/>
    </xf>
    <xf numFmtId="0" fontId="12" fillId="25" borderId="0" xfId="52" applyNumberFormat="1" applyFont="1" applyFill="1" applyBorder="1" applyAlignment="1">
      <alignment horizontal="left"/>
    </xf>
    <xf numFmtId="0" fontId="12" fillId="25" borderId="0" xfId="53" applyNumberFormat="1" applyFont="1" applyFill="1" applyAlignment="1">
      <alignment horizontal="right"/>
    </xf>
    <xf numFmtId="0" fontId="12" fillId="25" borderId="0" xfId="53" applyNumberFormat="1" applyFont="1" applyFill="1" applyBorder="1" applyAlignment="1">
      <alignment horizontal="right"/>
    </xf>
    <xf numFmtId="1" fontId="12" fillId="24" borderId="0" xfId="65" applyNumberFormat="1" applyFont="1" applyFill="1" applyBorder="1" applyAlignment="1">
      <alignment horizontal="center" wrapText="1"/>
    </xf>
    <xf numFmtId="1" fontId="12" fillId="25" borderId="0" xfId="52" applyNumberFormat="1" applyFont="1" applyFill="1" applyBorder="1" applyAlignment="1">
      <alignment horizontal="center"/>
    </xf>
    <xf numFmtId="0" fontId="29" fillId="24" borderId="0" xfId="65" applyFont="1" applyFill="1" applyBorder="1" applyAlignment="1">
      <alignment horizontal="left" wrapText="1"/>
    </xf>
    <xf numFmtId="0" fontId="16" fillId="24" borderId="0" xfId="65" applyFont="1" applyFill="1" applyBorder="1" applyAlignment="1">
      <alignment horizontal="left" wrapText="1"/>
    </xf>
    <xf numFmtId="0" fontId="16" fillId="24" borderId="11" xfId="65" applyFont="1" applyFill="1" applyBorder="1" applyAlignment="1">
      <alignment horizontal="left" wrapText="1"/>
    </xf>
    <xf numFmtId="49" fontId="94" fillId="34" borderId="85" xfId="52" applyNumberFormat="1" applyFont="1" applyFill="1" applyBorder="1" applyAlignment="1">
      <alignment horizontal="center" vertical="center" wrapText="1"/>
    </xf>
    <xf numFmtId="49" fontId="94" fillId="34" borderId="86" xfId="52" applyNumberFormat="1" applyFont="1" applyFill="1" applyBorder="1" applyAlignment="1">
      <alignment horizontal="center" vertical="center"/>
    </xf>
    <xf numFmtId="0" fontId="11" fillId="25" borderId="30" xfId="0" applyFont="1" applyFill="1" applyBorder="1" applyAlignment="1">
      <alignment horizontal="right"/>
    </xf>
    <xf numFmtId="2" fontId="12" fillId="25" borderId="0" xfId="0" applyNumberFormat="1" applyFont="1" applyFill="1" applyBorder="1" applyAlignment="1">
      <alignment horizontal="left"/>
    </xf>
    <xf numFmtId="0" fontId="10" fillId="25" borderId="0" xfId="0" applyFont="1" applyFill="1" applyBorder="1"/>
    <xf numFmtId="0" fontId="34" fillId="25" borderId="0" xfId="0" applyFont="1" applyFill="1" applyBorder="1" applyAlignment="1">
      <alignment horizontal="left"/>
    </xf>
    <xf numFmtId="0" fontId="9" fillId="32" borderId="0" xfId="0" applyFont="1" applyFill="1" applyBorder="1" applyAlignment="1"/>
    <xf numFmtId="164" fontId="17" fillId="32" borderId="0" xfId="41" applyNumberFormat="1" applyFont="1" applyFill="1" applyBorder="1" applyAlignment="1">
      <alignment horizontal="left" wrapText="1"/>
    </xf>
  </cellXfs>
  <cellStyles count="72">
    <cellStyle name="%" xfId="1"/>
    <cellStyle name="20% - Cor1" xfId="2" builtinId="30" customBuiltin="1"/>
    <cellStyle name="20% - Cor2" xfId="3" builtinId="34" customBuiltin="1"/>
    <cellStyle name="20% - Cor3" xfId="4" builtinId="38" customBuiltin="1"/>
    <cellStyle name="20% - Cor4" xfId="5" builtinId="42" customBuiltin="1"/>
    <cellStyle name="20% - Cor5" xfId="6" builtinId="46" customBuiltin="1"/>
    <cellStyle name="20% - Cor6" xfId="7" builtinId="50" customBuiltin="1"/>
    <cellStyle name="40% - Cor1" xfId="8" builtinId="31" customBuiltin="1"/>
    <cellStyle name="40% - Cor2" xfId="9" builtinId="35" customBuiltin="1"/>
    <cellStyle name="40% - Cor3" xfId="10" builtinId="39" customBuiltin="1"/>
    <cellStyle name="40% - Cor4" xfId="11" builtinId="43" customBuiltin="1"/>
    <cellStyle name="40% - Cor5" xfId="12" builtinId="47" customBuiltin="1"/>
    <cellStyle name="40% - Cor6" xfId="13" builtinId="51" customBuiltin="1"/>
    <cellStyle name="60% - Cor1" xfId="14" builtinId="32" customBuiltin="1"/>
    <cellStyle name="60% - Cor2" xfId="15" builtinId="36" customBuiltin="1"/>
    <cellStyle name="60% - Cor3" xfId="16" builtinId="40" customBuiltin="1"/>
    <cellStyle name="60% - Cor4" xfId="17" builtinId="44" customBuiltin="1"/>
    <cellStyle name="60% - Cor5" xfId="18" builtinId="48" customBuiltin="1"/>
    <cellStyle name="60% - Cor6" xfId="19" builtinId="52" customBuiltin="1"/>
    <cellStyle name="Cabeçalho 1" xfId="20" builtinId="16" customBuiltin="1"/>
    <cellStyle name="Cabeçalho 2" xfId="21" builtinId="17" customBuiltin="1"/>
    <cellStyle name="Cabeçalho 3" xfId="22" builtinId="18" customBuiltin="1"/>
    <cellStyle name="Cabeçalho 4" xfId="23" builtinId="19" customBuiltin="1"/>
    <cellStyle name="Cálculo" xfId="24" builtinId="22" customBuiltin="1"/>
    <cellStyle name="Célula Ligada" xfId="25" builtinId="24" customBuiltin="1"/>
    <cellStyle name="Cor1" xfId="26" builtinId="29" customBuiltin="1"/>
    <cellStyle name="Cor2" xfId="27" builtinId="33" customBuiltin="1"/>
    <cellStyle name="Cor3" xfId="28" builtinId="37" customBuiltin="1"/>
    <cellStyle name="Cor4" xfId="29" builtinId="41" customBuiltin="1"/>
    <cellStyle name="Cor5" xfId="30" builtinId="45" customBuiltin="1"/>
    <cellStyle name="Cor6" xfId="31" builtinId="49" customBuiltin="1"/>
    <cellStyle name="Correcto" xfId="32" builtinId="26" customBuiltin="1"/>
    <cellStyle name="Entrada" xfId="33" builtinId="20" customBuiltin="1"/>
    <cellStyle name="Euro" xfId="34"/>
    <cellStyle name="Hiperligação" xfId="35" builtinId="8"/>
    <cellStyle name="Incorrecto" xfId="36" builtinId="27" customBuiltin="1"/>
    <cellStyle name="Neutro" xfId="37" builtinId="28" customBuiltin="1"/>
    <cellStyle name="Normal" xfId="0" builtinId="0"/>
    <cellStyle name="Normal 2" xfId="38"/>
    <cellStyle name="Normal 3" xfId="39"/>
    <cellStyle name="Normal 3 2" xfId="53"/>
    <cellStyle name="Normal 4" xfId="40"/>
    <cellStyle name="Normal 5" xfId="51"/>
    <cellStyle name="Normal 5 2" xfId="52"/>
    <cellStyle name="Normal 6" xfId="56"/>
    <cellStyle name="Normal 6 2" xfId="71"/>
    <cellStyle name="Normal 7" xfId="60"/>
    <cellStyle name="Normal_18ssocial RSI" xfId="62"/>
    <cellStyle name="Normal_beFev2008" xfId="54"/>
    <cellStyle name="Normal_befev2009" xfId="58"/>
    <cellStyle name="Normal_befev2009 2" xfId="68"/>
    <cellStyle name="Normal_bejun2008" xfId="55"/>
    <cellStyle name="Normal_bejun2008 2" xfId="66"/>
    <cellStyle name="Normal_benov2008 2" xfId="70"/>
    <cellStyle name="Normal_beset2008 3" xfId="67"/>
    <cellStyle name="Normal_Book2" xfId="41"/>
    <cellStyle name="Normal_Book2 4" xfId="65"/>
    <cellStyle name="Normal_Book2 5" xfId="69"/>
    <cellStyle name="Normal_Book3" xfId="63"/>
    <cellStyle name="Normal_Folha1" xfId="64"/>
    <cellStyle name="Nota" xfId="42" builtinId="10" customBuiltin="1"/>
    <cellStyle name="Percentagem 2" xfId="61"/>
    <cellStyle name="Saída" xfId="43" builtinId="21" customBuiltin="1"/>
    <cellStyle name="Standaard_SifCdE01tableauxEN" xfId="44"/>
    <cellStyle name="Texto de Aviso" xfId="45" builtinId="11" customBuiltin="1"/>
    <cellStyle name="Texto Explicativo" xfId="46" builtinId="53" customBuiltin="1"/>
    <cellStyle name="Título" xfId="47" builtinId="15" customBuiltin="1"/>
    <cellStyle name="Total" xfId="48" builtinId="25" customBuiltin="1"/>
    <cellStyle name="Verificar Célula" xfId="49" builtinId="23" customBuiltin="1"/>
    <cellStyle name="Vírgula 2" xfId="50"/>
    <cellStyle name="Vírgula 3" xfId="57"/>
    <cellStyle name="Vírgula 4" xfId="59"/>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CC0000"/>
      <rgbColor rgb="00008080"/>
      <rgbColor rgb="00C0C0C0"/>
      <rgbColor rgb="00808080"/>
      <rgbColor rgb="005F5F5F"/>
      <rgbColor rgb="00993366"/>
      <rgbColor rgb="00FFFFCC"/>
      <rgbColor rgb="00CCFFFF"/>
      <rgbColor rgb="00660066"/>
      <rgbColor rgb="00FF8080"/>
      <rgbColor rgb="000066CC"/>
      <rgbColor rgb="00CCCCFF"/>
      <rgbColor rgb="00EAEAEA"/>
      <rgbColor rgb="00FFE8D1"/>
      <rgbColor rgb="00FFFF00"/>
      <rgbColor rgb="00FFF2E5"/>
      <rgbColor rgb="00FF9966"/>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DF9707"/>
      <rgbColor rgb="00333399"/>
      <rgbColor rgb="00333333"/>
    </indexedColors>
    <mruColors>
      <color rgb="FF008000"/>
      <color rgb="FFCC0000"/>
      <color rgb="FFFFFFCC"/>
      <color rgb="FF333333"/>
      <color rgb="FFFFF2E5"/>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s>
</file>

<file path=xl/charts/_rels/chart10.xml.rels><?xml version="1.0" encoding="UTF-8" standalone="yes"?>
<Relationships xmlns="http://schemas.openxmlformats.org/package/2006/relationships"><Relationship Id="rId1" Type="http://schemas.openxmlformats.org/officeDocument/2006/relationships/chartUserShapes" Target="../drawings/drawing9.xml"/></Relationships>
</file>

<file path=xl/charts/_rels/chart12.xml.rels><?xml version="1.0" encoding="UTF-8" standalone="yes"?>
<Relationships xmlns="http://schemas.openxmlformats.org/package/2006/relationships"><Relationship Id="rId1" Type="http://schemas.openxmlformats.org/officeDocument/2006/relationships/chartUserShapes" Target="../drawings/drawing11.xml"/></Relationships>
</file>

<file path=xl/charts/_rels/chart13.xml.rels><?xml version="1.0" encoding="UTF-8" standalone="yes"?>
<Relationships xmlns="http://schemas.openxmlformats.org/package/2006/relationships"><Relationship Id="rId1" Type="http://schemas.openxmlformats.org/officeDocument/2006/relationships/chartUserShapes" Target="../drawings/drawing12.xml"/></Relationships>
</file>

<file path=xl/charts/_rels/chart14.xml.rels><?xml version="1.0" encoding="UTF-8" standalone="yes"?>
<Relationships xmlns="http://schemas.openxmlformats.org/package/2006/relationships"><Relationship Id="rId1" Type="http://schemas.openxmlformats.org/officeDocument/2006/relationships/chartUserShapes" Target="../drawings/drawing13.xml"/></Relationships>
</file>

<file path=xl/charts/_rels/chart15.xml.rels><?xml version="1.0" encoding="UTF-8" standalone="yes"?>
<Relationships xmlns="http://schemas.openxmlformats.org/package/2006/relationships"><Relationship Id="rId1" Type="http://schemas.openxmlformats.org/officeDocument/2006/relationships/chartUserShapes" Target="../drawings/drawing14.xml"/></Relationships>
</file>

<file path=xl/charts/_rels/chart16.xml.rels><?xml version="1.0" encoding="UTF-8" standalone="yes"?>
<Relationships xmlns="http://schemas.openxmlformats.org/package/2006/relationships"><Relationship Id="rId1" Type="http://schemas.openxmlformats.org/officeDocument/2006/relationships/chartUserShapes" Target="../drawings/drawing15.xml"/></Relationships>
</file>

<file path=xl/charts/_rels/chart6.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chartUserShapes" Target="../drawings/drawing6.xml"/></Relationships>
</file>

<file path=xl/charts/_rels/chart8.xml.rels><?xml version="1.0" encoding="UTF-8" standalone="yes"?>
<Relationships xmlns="http://schemas.openxmlformats.org/package/2006/relationships"><Relationship Id="rId1" Type="http://schemas.openxmlformats.org/officeDocument/2006/relationships/chartUserShapes" Target="../drawings/drawing7.xml"/></Relationships>
</file>

<file path=xl/charts/_rels/chart9.xml.rels><?xml version="1.0" encoding="UTF-8" standalone="yes"?>
<Relationships xmlns="http://schemas.openxmlformats.org/package/2006/relationships"><Relationship Id="rId1" Type="http://schemas.openxmlformats.org/officeDocument/2006/relationships/chartUserShapes" Target="../drawings/drawing8.xml"/></Relationships>
</file>

<file path=xl/charts/chart1.xml><?xml version="1.0" encoding="utf-8"?>
<c:chartSpace xmlns:c="http://schemas.openxmlformats.org/drawingml/2006/chart" xmlns:a="http://schemas.openxmlformats.org/drawingml/2006/main" xmlns:r="http://schemas.openxmlformats.org/officeDocument/2006/relationships">
  <c:lang val="pt-PT"/>
  <c:chart>
    <c:plotArea>
      <c:layout/>
      <c:barChart>
        <c:barDir val="bar"/>
        <c:grouping val="clustered"/>
        <c:ser>
          <c:idx val="0"/>
          <c:order val="0"/>
          <c:spPr>
            <a:solidFill>
              <a:srgbClr val="CC0000"/>
            </a:solidFill>
            <a:ln w="12700">
              <a:solidFill>
                <a:srgbClr val="FFFFFF"/>
              </a:solidFill>
              <a:prstDash val="solid"/>
            </a:ln>
          </c:spPr>
          <c:val>
            <c:numRef>
              <c:f>'16irct'!#REF!</c:f>
              <c:numCache>
                <c:formatCode>General</c:formatCode>
                <c:ptCount val="1"/>
                <c:pt idx="0">
                  <c:v>1</c:v>
                </c:pt>
              </c:numCache>
            </c:numRef>
          </c:val>
        </c:ser>
        <c:gapWidth val="80"/>
        <c:axId val="78370304"/>
        <c:axId val="78371840"/>
      </c:barChart>
      <c:catAx>
        <c:axId val="78370304"/>
        <c:scaling>
          <c:orientation val="maxMin"/>
        </c:scaling>
        <c:axPos val="l"/>
        <c:majorTickMark val="none"/>
        <c:tickLblPos val="none"/>
        <c:spPr>
          <a:ln w="3175">
            <a:solidFill>
              <a:srgbClr val="333333"/>
            </a:solidFill>
            <a:prstDash val="solid"/>
          </a:ln>
        </c:spPr>
        <c:crossAx val="78371840"/>
        <c:crosses val="autoZero"/>
        <c:auto val="1"/>
        <c:lblAlgn val="ctr"/>
        <c:lblOffset val="100"/>
        <c:tickMarkSkip val="1"/>
      </c:catAx>
      <c:valAx>
        <c:axId val="78371840"/>
        <c:scaling>
          <c:orientation val="minMax"/>
          <c:max val="3.4"/>
          <c:min val="-2.1"/>
        </c:scaling>
        <c:axPos val="t"/>
        <c:majorGridlines>
          <c:spPr>
            <a:ln w="3175">
              <a:solidFill>
                <a:srgbClr val="FFFFFF"/>
              </a:solidFill>
              <a:prstDash val="solid"/>
            </a:ln>
          </c:spPr>
        </c:majorGridlines>
        <c:numFmt formatCode="General" sourceLinked="1"/>
        <c:majorTickMark val="none"/>
        <c:tickLblPos val="none"/>
        <c:spPr>
          <a:ln w="9525">
            <a:noFill/>
          </a:ln>
        </c:spPr>
        <c:crossAx val="78370304"/>
        <c:crosses val="autoZero"/>
        <c:crossBetween val="between"/>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700" b="0" i="0" u="none" strike="noStrike" baseline="0">
                <a:solidFill>
                  <a:srgbClr val="333333"/>
                </a:solidFill>
                <a:latin typeface="Arial"/>
                <a:ea typeface="Arial"/>
                <a:cs typeface="Arial"/>
              </a:defRPr>
            </a:pPr>
            <a:r>
              <a:rPr lang="pt-PT" sz="700" b="1" i="0" u="none" strike="noStrike" baseline="0">
                <a:solidFill>
                  <a:srgbClr val="333333"/>
                </a:solidFill>
                <a:latin typeface="Arial"/>
                <a:cs typeface="Arial"/>
              </a:rPr>
              <a:t>… por escalão de valores da prestação de RSI </a:t>
            </a:r>
            <a:r>
              <a:rPr lang="pt-PT" sz="700" b="0" i="0" u="none" strike="noStrike" baseline="0">
                <a:solidFill>
                  <a:srgbClr val="333333"/>
                </a:solidFill>
                <a:latin typeface="Arial"/>
                <a:cs typeface="Arial"/>
              </a:rPr>
              <a:t>(euros)</a:t>
            </a:r>
          </a:p>
        </c:rich>
      </c:tx>
      <c:layout>
        <c:manualLayout>
          <c:xMode val="edge"/>
          <c:yMode val="edge"/>
          <c:x val="0.18181871844333194"/>
          <c:y val="2.9239766081873127E-2"/>
        </c:manualLayout>
      </c:layout>
      <c:spPr>
        <a:noFill/>
        <a:ln w="25400">
          <a:noFill/>
        </a:ln>
      </c:spPr>
    </c:title>
    <c:plotArea>
      <c:layout>
        <c:manualLayout>
          <c:layoutTarget val="inner"/>
          <c:xMode val="edge"/>
          <c:yMode val="edge"/>
          <c:x val="0.27925033467202143"/>
          <c:y val="0.18128758502139844"/>
          <c:w val="0.72074966532801665"/>
          <c:h val="0.79532617944866657"/>
        </c:manualLayout>
      </c:layout>
      <c:barChart>
        <c:barDir val="bar"/>
        <c:grouping val="clustered"/>
        <c:ser>
          <c:idx val="0"/>
          <c:order val="0"/>
          <c:tx>
            <c:v>escalão rsi</c:v>
          </c:tx>
          <c:spPr>
            <a:solidFill>
              <a:srgbClr val="C0C0C0"/>
            </a:solidFill>
            <a:ln w="12700">
              <a:solidFill>
                <a:srgbClr val="808080"/>
              </a:solidFill>
              <a:prstDash val="solid"/>
            </a:ln>
          </c:spPr>
          <c:dLbls>
            <c:dLbl>
              <c:idx val="0"/>
              <c:layout>
                <c:manualLayout>
                  <c:x val="1.0582699310761645E-4"/>
                  <c:y val="-4.3534472963848124E-3"/>
                </c:manualLayout>
              </c:layout>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Pos val="outEnd"/>
              <c:showVal val="1"/>
            </c:dLbl>
            <c:dLbl>
              <c:idx val="1"/>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2"/>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3"/>
              <c:layout>
                <c:manualLayout>
                  <c:x val="-1.1076072719227881E-2"/>
                  <c:y val="7.3422509726380723E-3"/>
                </c:manualLayout>
              </c:layout>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Pos val="outEnd"/>
              <c:showVal val="1"/>
            </c:dLbl>
            <c:dLbl>
              <c:idx val="4"/>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5"/>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6"/>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7"/>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8"/>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9"/>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0"/>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1"/>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2"/>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3"/>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4"/>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5"/>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6"/>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7"/>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8"/>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9"/>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numFmt formatCode="#,##0" sourceLinked="0"/>
            <c:spPr>
              <a:noFill/>
              <a:ln w="25400">
                <a:noFill/>
              </a:ln>
            </c:spPr>
            <c:txPr>
              <a:bodyPr/>
              <a:lstStyle/>
              <a:p>
                <a:pPr>
                  <a:defRPr sz="700" b="0" i="0" u="none" strike="noStrike" baseline="0">
                    <a:solidFill>
                      <a:srgbClr val="969696"/>
                    </a:solidFill>
                    <a:latin typeface="Arial"/>
                    <a:ea typeface="Arial"/>
                    <a:cs typeface="Arial"/>
                  </a:defRPr>
                </a:pPr>
                <a:endParaRPr lang="pt-PT"/>
              </a:p>
            </c:txPr>
            <c:dLblPos val="outEnd"/>
            <c:showVal val="1"/>
          </c:dLbls>
          <c:cat>
            <c:strLit>
              <c:ptCount val="9"/>
              <c:pt idx="0">
                <c:v> &lt; 25€  </c:v>
              </c:pt>
              <c:pt idx="1">
                <c:v> 25€ a 50€  </c:v>
              </c:pt>
              <c:pt idx="2">
                <c:v> 50€ a 100€  </c:v>
              </c:pt>
              <c:pt idx="3">
                <c:v> 100€ a 200€  </c:v>
              </c:pt>
              <c:pt idx="4">
                <c:v> 200€ a 300€  </c:v>
              </c:pt>
              <c:pt idx="5">
                <c:v> 300€ a 400€  </c:v>
              </c:pt>
              <c:pt idx="6">
                <c:v> 400€ a 500€  </c:v>
              </c:pt>
              <c:pt idx="7">
                <c:v> 500€ a 600€  </c:v>
              </c:pt>
              <c:pt idx="8">
                <c:v> &gt; 600€  </c:v>
              </c:pt>
            </c:strLit>
          </c:cat>
          <c:val>
            <c:numLit>
              <c:formatCode>General</c:formatCode>
              <c:ptCount val="9"/>
              <c:pt idx="0">
                <c:v>4955</c:v>
              </c:pt>
              <c:pt idx="1">
                <c:v>3958</c:v>
              </c:pt>
              <c:pt idx="2">
                <c:v>8852</c:v>
              </c:pt>
              <c:pt idx="3">
                <c:v>51854</c:v>
              </c:pt>
              <c:pt idx="4">
                <c:v>17907</c:v>
              </c:pt>
              <c:pt idx="5">
                <c:v>14790</c:v>
              </c:pt>
              <c:pt idx="6">
                <c:v>9517</c:v>
              </c:pt>
              <c:pt idx="7">
                <c:v>5706</c:v>
              </c:pt>
              <c:pt idx="8">
                <c:v>3904</c:v>
              </c:pt>
            </c:numLit>
          </c:val>
        </c:ser>
        <c:gapWidth val="30"/>
        <c:axId val="94969216"/>
        <c:axId val="94971008"/>
      </c:barChart>
      <c:catAx>
        <c:axId val="94969216"/>
        <c:scaling>
          <c:orientation val="minMax"/>
        </c:scaling>
        <c:axPos val="l"/>
        <c:numFmt formatCode="General" sourceLinked="1"/>
        <c:tickLblPos val="nextTo"/>
        <c:spPr>
          <a:ln w="9525">
            <a:noFill/>
          </a:ln>
        </c:spPr>
        <c:txPr>
          <a:bodyPr rot="0" vert="horz"/>
          <a:lstStyle/>
          <a:p>
            <a:pPr>
              <a:defRPr sz="600" b="0" i="0" u="none" strike="noStrike" baseline="0">
                <a:solidFill>
                  <a:srgbClr val="333333"/>
                </a:solidFill>
                <a:latin typeface="Arial"/>
                <a:ea typeface="Arial"/>
                <a:cs typeface="Arial"/>
              </a:defRPr>
            </a:pPr>
            <a:endParaRPr lang="pt-PT"/>
          </a:p>
        </c:txPr>
        <c:crossAx val="94971008"/>
        <c:crossesAt val="0"/>
        <c:auto val="1"/>
        <c:lblAlgn val="ctr"/>
        <c:lblOffset val="100"/>
        <c:tickLblSkip val="1"/>
        <c:tickMarkSkip val="1"/>
      </c:catAx>
      <c:valAx>
        <c:axId val="94971008"/>
        <c:scaling>
          <c:orientation val="minMax"/>
          <c:max val="70000"/>
          <c:min val="0"/>
        </c:scaling>
        <c:delete val="1"/>
        <c:axPos val="b"/>
        <c:majorGridlines>
          <c:spPr>
            <a:ln w="3175">
              <a:solidFill>
                <a:srgbClr val="FFF2E5"/>
              </a:solidFill>
              <a:prstDash val="sysDash"/>
            </a:ln>
          </c:spPr>
        </c:majorGridlines>
        <c:numFmt formatCode="General" sourceLinked="1"/>
        <c:tickLblPos val="none"/>
        <c:crossAx val="94969216"/>
        <c:crosses val="autoZero"/>
        <c:crossBetween val="between"/>
        <c:majorUnit val="20000"/>
        <c:minorUnit val="20000"/>
      </c:valAx>
      <c:spPr>
        <a:gradFill rotWithShape="0">
          <a:gsLst>
            <a:gs pos="0">
              <a:srgbClr val="FFF2E5"/>
            </a:gs>
            <a:gs pos="100000">
              <a:srgbClr val="FFF2E5">
                <a:gamma/>
                <a:tint val="0"/>
                <a:invGamma/>
              </a:srgbClr>
            </a:gs>
          </a:gsLst>
          <a:lin ang="5400000" scaled="1"/>
        </a:gradFill>
        <a:ln w="25400">
          <a:noFill/>
        </a:ln>
      </c:spPr>
    </c:plotArea>
    <c:plotVisOnly val="1"/>
    <c:dispBlanksAs val="gap"/>
  </c:chart>
  <c:spPr>
    <a:solidFill>
      <a:srgbClr val="FFF2E5"/>
    </a:solidFill>
    <a:ln w="9525">
      <a:noFill/>
    </a:ln>
  </c:spPr>
  <c:txPr>
    <a:bodyPr/>
    <a:lstStyle/>
    <a:p>
      <a:pPr>
        <a:defRPr sz="700" b="0" i="0" u="none" strike="noStrike" baseline="0">
          <a:solidFill>
            <a:srgbClr val="333333"/>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11.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0" i="0" u="none" strike="noStrike" baseline="0">
                <a:solidFill>
                  <a:srgbClr val="000000"/>
                </a:solidFill>
                <a:latin typeface="Arial"/>
                <a:ea typeface="Arial"/>
                <a:cs typeface="Arial"/>
              </a:defRPr>
            </a:pPr>
            <a:r>
              <a:rPr lang="pt-PT" sz="800" b="1" i="0" u="none" strike="noStrike" baseline="0">
                <a:solidFill>
                  <a:srgbClr val="008000"/>
                </a:solidFill>
                <a:latin typeface="Arial"/>
                <a:cs typeface="Arial"/>
              </a:rPr>
              <a:t>indicador de clima económico</a:t>
            </a:r>
            <a:endParaRPr lang="pt-PT" sz="1000" b="1" i="0" u="none" strike="noStrike" baseline="0">
              <a:solidFill>
                <a:srgbClr val="000000"/>
              </a:solidFill>
              <a:latin typeface="Arial"/>
              <a:cs typeface="Arial"/>
            </a:endParaRPr>
          </a:p>
          <a:p>
            <a:pPr>
              <a:defRPr sz="800" b="0" i="0" u="none" strike="noStrike" baseline="0">
                <a:solidFill>
                  <a:srgbClr val="000000"/>
                </a:solidFill>
                <a:latin typeface="Arial"/>
                <a:ea typeface="Arial"/>
                <a:cs typeface="Arial"/>
              </a:defRPr>
            </a:pPr>
            <a:r>
              <a:rPr lang="pt-PT" sz="700" b="0" i="0" u="none" strike="noStrike" baseline="0">
                <a:solidFill>
                  <a:srgbClr val="008000"/>
                </a:solidFill>
                <a:latin typeface="Arial"/>
                <a:cs typeface="Arial"/>
              </a:rPr>
              <a:t>(sre/mm3m/%)</a:t>
            </a:r>
          </a:p>
        </c:rich>
      </c:tx>
      <c:layout>
        <c:manualLayout>
          <c:xMode val="edge"/>
          <c:yMode val="edge"/>
          <c:x val="0.25825891524038536"/>
          <c:y val="2.6881720430107652E-2"/>
        </c:manualLayout>
      </c:layout>
      <c:spPr>
        <a:noFill/>
        <a:ln w="25400">
          <a:noFill/>
        </a:ln>
      </c:spPr>
    </c:title>
    <c:plotArea>
      <c:layout>
        <c:manualLayout>
          <c:layoutTarget val="inner"/>
          <c:xMode val="edge"/>
          <c:yMode val="edge"/>
          <c:x val="6.8862376120380514E-2"/>
          <c:y val="0.1612911694134819"/>
          <c:w val="0.91916302038942677"/>
          <c:h val="0.55376634831962057"/>
        </c:manualLayout>
      </c:layout>
      <c:lineChart>
        <c:grouping val="standard"/>
        <c:ser>
          <c:idx val="0"/>
          <c:order val="0"/>
          <c:tx>
            <c:v>Indicador de clima económico (%)</c:v>
          </c:tx>
          <c:spPr>
            <a:ln w="25400">
              <a:solidFill>
                <a:srgbClr val="008000"/>
              </a:solidFill>
              <a:prstDash val="solid"/>
            </a:ln>
          </c:spPr>
          <c:marker>
            <c:symbol val="none"/>
          </c:marker>
          <c:dLbls>
            <c:delete val="1"/>
          </c:dLbls>
          <c:cat>
            <c:strLit>
              <c:ptCount val="110"/>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strLit>
          </c:cat>
          <c:val>
            <c:numLit>
              <c:formatCode>General</c:formatCode>
              <c:ptCount val="110"/>
              <c:pt idx="0">
                <c:v>-1.1202893704863697</c:v>
              </c:pt>
              <c:pt idx="1">
                <c:v>-0.95190480677497669</c:v>
              </c:pt>
              <c:pt idx="2">
                <c:v>-1.1206397292083676</c:v>
              </c:pt>
              <c:pt idx="3">
                <c:v>-1.0690983481909475</c:v>
              </c:pt>
              <c:pt idx="4">
                <c:v>-1.3820883154875321</c:v>
              </c:pt>
              <c:pt idx="5">
                <c:v>-1.2849163686548351</c:v>
              </c:pt>
              <c:pt idx="6">
                <c:v>-1.1872500556673353</c:v>
              </c:pt>
              <c:pt idx="7">
                <c:v>-0.82302511585114235</c:v>
              </c:pt>
              <c:pt idx="8">
                <c:v>-0.53931130789266069</c:v>
              </c:pt>
              <c:pt idx="9">
                <c:v>-0.16707230607567564</c:v>
              </c:pt>
              <c:pt idx="10">
                <c:v>-8.0158019778532263E-2</c:v>
              </c:pt>
              <c:pt idx="11">
                <c:v>-6.4675324136095891E-2</c:v>
              </c:pt>
              <c:pt idx="12">
                <c:v>-0.17586133370911536</c:v>
              </c:pt>
              <c:pt idx="13">
                <c:v>-0.21073394078721819</c:v>
              </c:pt>
              <c:pt idx="14">
                <c:v>-0.21130393406262579</c:v>
              </c:pt>
              <c:pt idx="15">
                <c:v>-3.0798249025719798E-2</c:v>
              </c:pt>
              <c:pt idx="16">
                <c:v>0.37048857547979219</c:v>
              </c:pt>
              <c:pt idx="17">
                <c:v>0.65119715684493795</c:v>
              </c:pt>
              <c:pt idx="18">
                <c:v>0.82885837464285961</c:v>
              </c:pt>
              <c:pt idx="19">
                <c:v>0.8546939286059031</c:v>
              </c:pt>
              <c:pt idx="20">
                <c:v>0.86159252573916167</c:v>
              </c:pt>
              <c:pt idx="21">
                <c:v>0.72627699795598577</c:v>
              </c:pt>
              <c:pt idx="22">
                <c:v>0.44398775712436911</c:v>
              </c:pt>
              <c:pt idx="23">
                <c:v>0.19056399153037062</c:v>
              </c:pt>
              <c:pt idx="24">
                <c:v>0.11574043682658459</c:v>
              </c:pt>
              <c:pt idx="25">
                <c:v>0.19161142047544713</c:v>
              </c:pt>
              <c:pt idx="26">
                <c:v>0.3684560915442493</c:v>
              </c:pt>
              <c:pt idx="27">
                <c:v>0.38041168480838095</c:v>
              </c:pt>
              <c:pt idx="28">
                <c:v>0.34073651177657405</c:v>
              </c:pt>
              <c:pt idx="29">
                <c:v>0.12175955419154345</c:v>
              </c:pt>
              <c:pt idx="30">
                <c:v>-0.25966182918645897</c:v>
              </c:pt>
              <c:pt idx="31">
                <c:v>-0.45510351283558176</c:v>
              </c:pt>
              <c:pt idx="32">
                <c:v>-0.50764151651824319</c:v>
              </c:pt>
              <c:pt idx="33">
                <c:v>-0.28140531761444082</c:v>
              </c:pt>
              <c:pt idx="34">
                <c:v>-0.38048645622111832</c:v>
              </c:pt>
              <c:pt idx="35">
                <c:v>-0.23128274195443271</c:v>
              </c:pt>
              <c:pt idx="36">
                <c:v>-0.27099226335932114</c:v>
              </c:pt>
              <c:pt idx="37">
                <c:v>2.0357672295314586E-2</c:v>
              </c:pt>
              <c:pt idx="38">
                <c:v>-0.15433897426768184</c:v>
              </c:pt>
              <c:pt idx="39">
                <c:v>3.8161830016496257E-2</c:v>
              </c:pt>
              <c:pt idx="40">
                <c:v>-7.7808382955765101E-2</c:v>
              </c:pt>
              <c:pt idx="41">
                <c:v>0.35682317072567993</c:v>
              </c:pt>
              <c:pt idx="42">
                <c:v>0.4758290262233601</c:v>
              </c:pt>
              <c:pt idx="43">
                <c:v>0.65337821339592783</c:v>
              </c:pt>
              <c:pt idx="44">
                <c:v>0.62886973475131724</c:v>
              </c:pt>
              <c:pt idx="45">
                <c:v>0.82459917098191859</c:v>
              </c:pt>
              <c:pt idx="46">
                <c:v>0.87328471769903171</c:v>
              </c:pt>
              <c:pt idx="47">
                <c:v>0.64620677055252984</c:v>
              </c:pt>
              <c:pt idx="48">
                <c:v>0.45970692673919633</c:v>
              </c:pt>
              <c:pt idx="49">
                <c:v>0.54093698270393775</c:v>
              </c:pt>
              <c:pt idx="50">
                <c:v>0.84467092075048622</c:v>
              </c:pt>
              <c:pt idx="51">
                <c:v>1.0142942726604598</c:v>
              </c:pt>
              <c:pt idx="52">
                <c:v>1.1802007794210287</c:v>
              </c:pt>
              <c:pt idx="53">
                <c:v>1.2840970519734651</c:v>
              </c:pt>
              <c:pt idx="54">
                <c:v>1.1617784067906662</c:v>
              </c:pt>
              <c:pt idx="55">
                <c:v>1.1610989005261338</c:v>
              </c:pt>
              <c:pt idx="56">
                <c:v>1.1731208433772855</c:v>
              </c:pt>
              <c:pt idx="57">
                <c:v>1.2667758432064853</c:v>
              </c:pt>
              <c:pt idx="58">
                <c:v>1.2118537617773979</c:v>
              </c:pt>
              <c:pt idx="59">
                <c:v>1.063328186335798</c:v>
              </c:pt>
              <c:pt idx="60">
                <c:v>0.96746551830829663</c:v>
              </c:pt>
              <c:pt idx="61">
                <c:v>0.93368177240073102</c:v>
              </c:pt>
              <c:pt idx="62">
                <c:v>1.1104306015376386</c:v>
              </c:pt>
              <c:pt idx="63">
                <c:v>1.1449064054285123</c:v>
              </c:pt>
              <c:pt idx="64">
                <c:v>1.0860716581994332</c:v>
              </c:pt>
              <c:pt idx="65">
                <c:v>0.60457278070240983</c:v>
              </c:pt>
              <c:pt idx="66">
                <c:v>0.22333965276232534</c:v>
              </c:pt>
              <c:pt idx="67">
                <c:v>4.3059368300002065E-2</c:v>
              </c:pt>
              <c:pt idx="68">
                <c:v>-6.737785030904303E-2</c:v>
              </c:pt>
              <c:pt idx="69">
                <c:v>-0.4658089950375699</c:v>
              </c:pt>
              <c:pt idx="70">
                <c:v>-1.4469530050202979</c:v>
              </c:pt>
              <c:pt idx="71">
                <c:v>-2.3290712355730925</c:v>
              </c:pt>
              <c:pt idx="72">
                <c:v>-2.9369276312618839</c:v>
              </c:pt>
              <c:pt idx="73">
                <c:v>-3.3694182952555067</c:v>
              </c:pt>
              <c:pt idx="74">
                <c:v>-3.4725653546131259</c:v>
              </c:pt>
              <c:pt idx="75">
                <c:v>-3.5303584157777843</c:v>
              </c:pt>
              <c:pt idx="76">
                <c:v>-3.0401289683417811</c:v>
              </c:pt>
              <c:pt idx="77">
                <c:v>-2.6136119517174095</c:v>
              </c:pt>
              <c:pt idx="78">
                <c:v>-2.0593181072119613</c:v>
              </c:pt>
              <c:pt idx="79">
                <c:v>-1.4879229210313611</c:v>
              </c:pt>
              <c:pt idx="80">
                <c:v>-0.97965339874111423</c:v>
              </c:pt>
              <c:pt idx="81">
                <c:v>-0.54238879325115041</c:v>
              </c:pt>
              <c:pt idx="82">
                <c:v>-0.59082521394768905</c:v>
              </c:pt>
              <c:pt idx="83">
                <c:v>-0.72116266808692175</c:v>
              </c:pt>
              <c:pt idx="84">
                <c:v>-0.89965189155626624</c:v>
              </c:pt>
              <c:pt idx="85">
                <c:v>-0.95392744789924677</c:v>
              </c:pt>
              <c:pt idx="86">
                <c:v>-0.81341822416423171</c:v>
              </c:pt>
              <c:pt idx="87">
                <c:v>-0.55086189154579035</c:v>
              </c:pt>
              <c:pt idx="88">
                <c:v>-0.30551379816954594</c:v>
              </c:pt>
              <c:pt idx="89">
                <c:v>-0.17629166344638225</c:v>
              </c:pt>
              <c:pt idx="90">
                <c:v>-0.24513954644431146</c:v>
              </c:pt>
              <c:pt idx="91">
                <c:v>-0.22550702663476388</c:v>
              </c:pt>
              <c:pt idx="92">
                <c:v>-0.21343134452301063</c:v>
              </c:pt>
              <c:pt idx="93">
                <c:v>-0.44042263145403432</c:v>
              </c:pt>
              <c:pt idx="94">
                <c:v>-0.78129979796900462</c:v>
              </c:pt>
              <c:pt idx="95">
                <c:v>-1.3394154386951125</c:v>
              </c:pt>
              <c:pt idx="96">
                <c:v>-1.4985558816213658</c:v>
              </c:pt>
              <c:pt idx="97">
                <c:v>-1.6776175980535508</c:v>
              </c:pt>
              <c:pt idx="98">
                <c:v>-1.7800144038462928</c:v>
              </c:pt>
              <c:pt idx="99">
                <c:v>-2.0902124485681588</c:v>
              </c:pt>
              <c:pt idx="100">
                <c:v>-2.3192012575080878</c:v>
              </c:pt>
              <c:pt idx="101">
                <c:v>-2.4907599726119574</c:v>
              </c:pt>
              <c:pt idx="102">
                <c:v>-2.6446360842311094</c:v>
              </c:pt>
              <c:pt idx="103">
                <c:v>-2.7831781288702926</c:v>
              </c:pt>
              <c:pt idx="104">
                <c:v>-3.0523000085629888</c:v>
              </c:pt>
              <c:pt idx="105">
                <c:v>-3.3434755748135467</c:v>
              </c:pt>
              <c:pt idx="106">
                <c:v>-3.8941736881124212</c:v>
              </c:pt>
              <c:pt idx="107">
                <c:v>-4.3761242368752855</c:v>
              </c:pt>
              <c:pt idx="108">
                <c:v>-4.7</c:v>
              </c:pt>
              <c:pt idx="109">
                <c:v>-4.9000000000000004</c:v>
              </c:pt>
            </c:numLit>
          </c:val>
        </c:ser>
        <c:dLbls>
          <c:showSerName val="1"/>
        </c:dLbls>
        <c:marker val="1"/>
        <c:axId val="95175424"/>
        <c:axId val="95177344"/>
      </c:lineChart>
      <c:catAx>
        <c:axId val="95175424"/>
        <c:scaling>
          <c:orientation val="minMax"/>
        </c:scaling>
        <c:axPos val="b"/>
        <c:title>
          <c:tx>
            <c:rich>
              <a:bodyPr/>
              <a:lstStyle/>
              <a:p>
                <a:pPr>
                  <a:defRPr sz="600" b="0" i="0" u="none" strike="noStrike" baseline="0">
                    <a:solidFill>
                      <a:srgbClr val="008000"/>
                    </a:solidFill>
                    <a:latin typeface="Arial"/>
                    <a:ea typeface="Arial"/>
                    <a:cs typeface="Arial"/>
                  </a:defRPr>
                </a:pPr>
                <a:r>
                  <a:rPr lang="pt-PT"/>
                  <a:t>fonte: INE: ICIT, ICCOP, ICC e ICS. </a:t>
                </a:r>
              </a:p>
            </c:rich>
          </c:tx>
          <c:layout>
            <c:manualLayout>
              <c:xMode val="edge"/>
              <c:yMode val="edge"/>
              <c:x val="1.4970059880239521E-2"/>
              <c:y val="0.91935935427426407"/>
            </c:manualLayout>
          </c:layout>
          <c:spPr>
            <a:noFill/>
            <a:ln w="25400">
              <a:noFill/>
            </a:ln>
          </c:spPr>
        </c:title>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rgbClr val="008000"/>
                </a:solidFill>
                <a:latin typeface="Arial"/>
                <a:ea typeface="Arial"/>
                <a:cs typeface="Arial"/>
              </a:defRPr>
            </a:pPr>
            <a:endParaRPr lang="pt-PT"/>
          </a:p>
        </c:txPr>
        <c:crossAx val="95177344"/>
        <c:crosses val="autoZero"/>
        <c:auto val="1"/>
        <c:lblAlgn val="ctr"/>
        <c:lblOffset val="100"/>
        <c:tickLblSkip val="1"/>
        <c:tickMarkSkip val="1"/>
      </c:catAx>
      <c:valAx>
        <c:axId val="95177344"/>
        <c:scaling>
          <c:orientation val="minMax"/>
          <c:max val="6"/>
          <c:min val="-5"/>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rgbClr val="008000"/>
                </a:solidFill>
                <a:latin typeface="Arial"/>
                <a:ea typeface="Arial"/>
                <a:cs typeface="Arial"/>
              </a:defRPr>
            </a:pPr>
            <a:endParaRPr lang="pt-PT"/>
          </a:p>
        </c:txPr>
        <c:crossAx val="95175424"/>
        <c:crosses val="autoZero"/>
        <c:crossBetween val="between"/>
        <c:majorUnit val="5"/>
      </c:valAx>
      <c:spPr>
        <a:gradFill rotWithShape="0">
          <a:gsLst>
            <a:gs pos="0">
              <a:srgbClr val="FFF2E5"/>
            </a:gs>
            <a:gs pos="100000">
              <a:srgbClr val="FFFFFF"/>
            </a:gs>
          </a:gsLst>
          <a:lin ang="5400000" scaled="1"/>
        </a:gradFill>
        <a:ln w="3175">
          <a:solidFill>
            <a:srgbClr val="FFFFFF"/>
          </a:solidFill>
          <a:prstDash val="solid"/>
        </a:ln>
      </c:spPr>
    </c:plotArea>
    <c:plotVisOnly val="1"/>
    <c:dispBlanksAs val="gap"/>
  </c:chart>
  <c:spPr>
    <a:solidFill>
      <a:srgbClr val="FFF2E5"/>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c:printSettings>
</c:chartSpace>
</file>

<file path=xl/charts/chart12.xml><?xml version="1.0" encoding="utf-8"?>
<c:chartSpace xmlns:c="http://schemas.openxmlformats.org/drawingml/2006/chart" xmlns:a="http://schemas.openxmlformats.org/drawingml/2006/main" xmlns:r="http://schemas.openxmlformats.org/officeDocument/2006/relationships">
  <c:lang val="pt-PT"/>
  <c:chart>
    <c:title>
      <c:tx>
        <c:rich>
          <a:bodyPr/>
          <a:lstStyle/>
          <a:p>
            <a:pPr algn="ctr">
              <a:defRPr sz="800" b="0" i="0" u="none" strike="noStrike" baseline="0">
                <a:solidFill>
                  <a:srgbClr val="000000"/>
                </a:solidFill>
                <a:latin typeface="Arial"/>
                <a:ea typeface="Arial"/>
                <a:cs typeface="Arial"/>
              </a:defRPr>
            </a:pPr>
            <a:r>
              <a:rPr lang="pt-PT" sz="800" b="1" i="0" u="none" strike="noStrike" baseline="0">
                <a:solidFill>
                  <a:srgbClr val="008000"/>
                </a:solidFill>
                <a:latin typeface="Arial"/>
                <a:cs typeface="Arial"/>
              </a:rPr>
              <a:t>prespetivas de evolução do emprego nos próximos 3 meses</a:t>
            </a:r>
            <a:r>
              <a:rPr lang="pt-PT" sz="800" b="0" i="0" u="none" strike="noStrike" baseline="0">
                <a:solidFill>
                  <a:srgbClr val="008000"/>
                </a:solidFill>
                <a:latin typeface="Arial"/>
                <a:cs typeface="Arial"/>
              </a:rPr>
              <a:t> </a:t>
            </a:r>
            <a:r>
              <a:rPr lang="pt-PT" sz="700" b="0" i="0" u="none" strike="noStrike" baseline="0">
                <a:solidFill>
                  <a:srgbClr val="008000"/>
                </a:solidFill>
                <a:latin typeface="Arial"/>
                <a:cs typeface="Arial"/>
              </a:rPr>
              <a:t>(sre/mm3m)</a:t>
            </a:r>
          </a:p>
        </c:rich>
      </c:tx>
      <c:layout>
        <c:manualLayout>
          <c:xMode val="edge"/>
          <c:yMode val="edge"/>
          <c:x val="0.10682523734978243"/>
          <c:y val="5.4945054945054984E-3"/>
        </c:manualLayout>
      </c:layout>
      <c:spPr>
        <a:noFill/>
        <a:ln w="25400">
          <a:noFill/>
        </a:ln>
      </c:spPr>
    </c:title>
    <c:plotArea>
      <c:layout>
        <c:manualLayout>
          <c:layoutTarget val="inner"/>
          <c:xMode val="edge"/>
          <c:yMode val="edge"/>
          <c:x val="8.3086173796500948E-2"/>
          <c:y val="0.20329670329670341"/>
          <c:w val="0.90504582171188463"/>
          <c:h val="0.51648351648351665"/>
        </c:manualLayout>
      </c:layout>
      <c:lineChart>
        <c:grouping val="standard"/>
        <c:ser>
          <c:idx val="0"/>
          <c:order val="0"/>
          <c:tx>
            <c:v>Indústria </c:v>
          </c:tx>
          <c:spPr>
            <a:ln w="25400">
              <a:solidFill>
                <a:srgbClr val="808080"/>
              </a:solidFill>
              <a:prstDash val="solid"/>
            </a:ln>
          </c:spPr>
          <c:marker>
            <c:symbol val="none"/>
          </c:marker>
          <c:dLbls>
            <c:dLbl>
              <c:idx val="8"/>
              <c:layout>
                <c:manualLayout>
                  <c:x val="0.33925652468515632"/>
                  <c:y val="0.15131608548931469"/>
                </c:manualLayout>
              </c:layout>
              <c:tx>
                <c:rich>
                  <a:bodyPr/>
                  <a:lstStyle/>
                  <a:p>
                    <a:pPr>
                      <a:defRPr sz="800" b="0" i="0" u="none" strike="noStrike" baseline="0">
                        <a:solidFill>
                          <a:srgbClr val="000000"/>
                        </a:solidFill>
                        <a:latin typeface="Arial"/>
                        <a:ea typeface="Arial"/>
                        <a:cs typeface="Arial"/>
                      </a:defRPr>
                    </a:pPr>
                    <a:r>
                      <a:rPr lang="pt-PT" sz="700" b="1" i="0" u="none" strike="noStrike" baseline="0">
                        <a:solidFill>
                          <a:srgbClr val="333333"/>
                        </a:solidFill>
                        <a:latin typeface="Arial"/>
                        <a:cs typeface="Arial"/>
                      </a:rPr>
                      <a:t>indústria</a:t>
                    </a:r>
                    <a:r>
                      <a:rPr lang="pt-PT" sz="700" b="1" i="0" u="none" strike="noStrike" baseline="0">
                        <a:solidFill>
                          <a:srgbClr val="008000"/>
                        </a:solidFill>
                        <a:latin typeface="Arial"/>
                        <a:cs typeface="Arial"/>
                      </a:rPr>
                      <a:t> </a:t>
                    </a:r>
                  </a:p>
                </c:rich>
              </c:tx>
              <c:spPr>
                <a:noFill/>
                <a:ln w="25400">
                  <a:noFill/>
                </a:ln>
              </c:spPr>
              <c:dLblPos val="r"/>
            </c:dLbl>
            <c:delete val="1"/>
          </c:dLbls>
          <c:cat>
            <c:strLit>
              <c:ptCount val="110"/>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strLit>
          </c:cat>
          <c:val>
            <c:numLit>
              <c:formatCode>General</c:formatCode>
              <c:ptCount val="110"/>
              <c:pt idx="0">
                <c:v>0</c:v>
              </c:pt>
              <c:pt idx="1">
                <c:v>0</c:v>
              </c:pt>
              <c:pt idx="2">
                <c:v>-12.036239894658337</c:v>
              </c:pt>
              <c:pt idx="3">
                <c:v>-13.702906561325005</c:v>
              </c:pt>
              <c:pt idx="4">
                <c:v>-14.369573227991671</c:v>
              </c:pt>
              <c:pt idx="5">
                <c:v>-13.369573227991671</c:v>
              </c:pt>
              <c:pt idx="6">
                <c:v>-12.036239894658337</c:v>
              </c:pt>
              <c:pt idx="7">
                <c:v>-12.369573227991671</c:v>
              </c:pt>
              <c:pt idx="8">
                <c:v>-12.369573227991671</c:v>
              </c:pt>
              <c:pt idx="9">
                <c:v>-12.036239894658337</c:v>
              </c:pt>
              <c:pt idx="10">
                <c:v>-12.702906561325005</c:v>
              </c:pt>
              <c:pt idx="11">
                <c:v>-12.702906561325005</c:v>
              </c:pt>
              <c:pt idx="12">
                <c:v>-13.036239894658337</c:v>
              </c:pt>
              <c:pt idx="13">
                <c:v>-11.369573227991671</c:v>
              </c:pt>
              <c:pt idx="14">
                <c:v>-11.369573227991671</c:v>
              </c:pt>
              <c:pt idx="15">
                <c:v>-11.036239894658337</c:v>
              </c:pt>
              <c:pt idx="16">
                <c:v>-11.036239894658337</c:v>
              </c:pt>
              <c:pt idx="17">
                <c:v>-11.036239894658337</c:v>
              </c:pt>
              <c:pt idx="18">
                <c:v>-11.702906561325005</c:v>
              </c:pt>
              <c:pt idx="19">
                <c:v>-12.036239894658337</c:v>
              </c:pt>
              <c:pt idx="20">
                <c:v>-12.702906561325005</c:v>
              </c:pt>
              <c:pt idx="21">
                <c:v>-13.369573227991671</c:v>
              </c:pt>
              <c:pt idx="22">
                <c:v>-13.369573227991671</c:v>
              </c:pt>
              <c:pt idx="23">
                <c:v>-13.036239894658337</c:v>
              </c:pt>
              <c:pt idx="24">
                <c:v>-10.702906561325005</c:v>
              </c:pt>
              <c:pt idx="25">
                <c:v>-12.036239894658337</c:v>
              </c:pt>
              <c:pt idx="26">
                <c:v>-12.036239894658337</c:v>
              </c:pt>
              <c:pt idx="27">
                <c:v>-13.369573227991671</c:v>
              </c:pt>
              <c:pt idx="28">
                <c:v>-11.369573227991671</c:v>
              </c:pt>
              <c:pt idx="29">
                <c:v>-11.369573227991671</c:v>
              </c:pt>
              <c:pt idx="30">
                <c:v>-11.036239894658337</c:v>
              </c:pt>
              <c:pt idx="31">
                <c:v>-11.369573227991671</c:v>
              </c:pt>
              <c:pt idx="32">
                <c:v>-12.036239894658337</c:v>
              </c:pt>
              <c:pt idx="33">
                <c:v>-12.036239894658337</c:v>
              </c:pt>
              <c:pt idx="34">
                <c:v>-12.702906561325005</c:v>
              </c:pt>
              <c:pt idx="35">
                <c:v>-12.369573227991671</c:v>
              </c:pt>
              <c:pt idx="36">
                <c:v>-13.702906561325005</c:v>
              </c:pt>
              <c:pt idx="37">
                <c:v>-12.702906561325005</c:v>
              </c:pt>
              <c:pt idx="38">
                <c:v>-10.369573227991673</c:v>
              </c:pt>
              <c:pt idx="39">
                <c:v>-8.7029065613250047</c:v>
              </c:pt>
              <c:pt idx="40">
                <c:v>-8.0362398946583387</c:v>
              </c:pt>
              <c:pt idx="41">
                <c:v>-6.0362398946583378</c:v>
              </c:pt>
              <c:pt idx="42">
                <c:v>-3.7029065613250012</c:v>
              </c:pt>
              <c:pt idx="43">
                <c:v>-2.3695732279916681</c:v>
              </c:pt>
              <c:pt idx="44">
                <c:v>-3.7029065613250012</c:v>
              </c:pt>
              <c:pt idx="45">
                <c:v>-5.3695732279916664</c:v>
              </c:pt>
              <c:pt idx="46">
                <c:v>-5.3695732279916664</c:v>
              </c:pt>
              <c:pt idx="47">
                <c:v>-6.3695732279916664</c:v>
              </c:pt>
              <c:pt idx="48">
                <c:v>-5.3695732279916664</c:v>
              </c:pt>
              <c:pt idx="49">
                <c:v>-6.0362398946583378</c:v>
              </c:pt>
              <c:pt idx="50">
                <c:v>-4.7029065613249967</c:v>
              </c:pt>
              <c:pt idx="51">
                <c:v>-3.7029065613250012</c:v>
              </c:pt>
              <c:pt idx="52">
                <c:v>-3.0362398946583333</c:v>
              </c:pt>
              <c:pt idx="53">
                <c:v>-1.7029065613250001</c:v>
              </c:pt>
              <c:pt idx="54">
                <c:v>-2.0362398946583333</c:v>
              </c:pt>
              <c:pt idx="55">
                <c:v>-2.3695732279916681</c:v>
              </c:pt>
              <c:pt idx="56">
                <c:v>-2.7029065613250012</c:v>
              </c:pt>
              <c:pt idx="57">
                <c:v>-2.7029065613250012</c:v>
              </c:pt>
              <c:pt idx="58">
                <c:v>-3.3695732279916681</c:v>
              </c:pt>
              <c:pt idx="59">
                <c:v>-2.7029065613250012</c:v>
              </c:pt>
              <c:pt idx="60">
                <c:v>-3.0362398946583333</c:v>
              </c:pt>
              <c:pt idx="61">
                <c:v>-2.3695732279916681</c:v>
              </c:pt>
              <c:pt idx="62">
                <c:v>-3.7029065613250012</c:v>
              </c:pt>
              <c:pt idx="63">
                <c:v>-2.0362398946583333</c:v>
              </c:pt>
              <c:pt idx="64">
                <c:v>-1.7029065613250001</c:v>
              </c:pt>
              <c:pt idx="65">
                <c:v>-2.3695732279916681</c:v>
              </c:pt>
              <c:pt idx="66">
                <c:v>-5.0362398946583378</c:v>
              </c:pt>
              <c:pt idx="67">
                <c:v>-6.0362398946583378</c:v>
              </c:pt>
              <c:pt idx="68">
                <c:v>-7.7029065613249967</c:v>
              </c:pt>
              <c:pt idx="69">
                <c:v>-11.036239894658337</c:v>
              </c:pt>
              <c:pt idx="70">
                <c:v>-17.036239894658326</c:v>
              </c:pt>
              <c:pt idx="71">
                <c:v>-22.369573227991662</c:v>
              </c:pt>
              <c:pt idx="72">
                <c:v>-23.70290656132498</c:v>
              </c:pt>
              <c:pt idx="73">
                <c:v>-22.70290656132498</c:v>
              </c:pt>
              <c:pt idx="74">
                <c:v>-21.369573227991662</c:v>
              </c:pt>
              <c:pt idx="75">
                <c:v>-20.369573227991662</c:v>
              </c:pt>
              <c:pt idx="76">
                <c:v>-18.466506069238889</c:v>
              </c:pt>
              <c:pt idx="77">
                <c:v>-15.813354880019444</c:v>
              </c:pt>
              <c:pt idx="78">
                <c:v>-14.613226629533335</c:v>
              </c:pt>
              <c:pt idx="79">
                <c:v>-13.611710894066666</c:v>
              </c:pt>
              <c:pt idx="80">
                <c:v>-12.258621154166667</c:v>
              </c:pt>
              <c:pt idx="81">
                <c:v>-10.5970439097</c:v>
              </c:pt>
              <c:pt idx="82">
                <c:v>-8.6671401818000007</c:v>
              </c:pt>
              <c:pt idx="83">
                <c:v>-8.5938224071666678</c:v>
              </c:pt>
              <c:pt idx="84">
                <c:v>-8.3064344963666805</c:v>
              </c:pt>
              <c:pt idx="85">
                <c:v>-8.3235405485333374</c:v>
              </c:pt>
              <c:pt idx="86">
                <c:v>-6.3326816739000007</c:v>
              </c:pt>
              <c:pt idx="87">
                <c:v>-6.2949212096999956</c:v>
              </c:pt>
              <c:pt idx="88">
                <c:v>-6.2755273095333362</c:v>
              </c:pt>
              <c:pt idx="89">
                <c:v>-6.5103645946333373</c:v>
              </c:pt>
              <c:pt idx="90">
                <c:v>-5.1938232901000001</c:v>
              </c:pt>
              <c:pt idx="91">
                <c:v>-4.7873935623000001</c:v>
              </c:pt>
              <c:pt idx="92">
                <c:v>-4.0098833972666696</c:v>
              </c:pt>
              <c:pt idx="93">
                <c:v>-5.0275974541333328</c:v>
              </c:pt>
              <c:pt idx="94">
                <c:v>-4.3700699850333402</c:v>
              </c:pt>
              <c:pt idx="95">
                <c:v>-5.5547231414666696</c:v>
              </c:pt>
              <c:pt idx="96">
                <c:v>-4.6521763955999971</c:v>
              </c:pt>
              <c:pt idx="97">
                <c:v>-5.2662678532666689</c:v>
              </c:pt>
              <c:pt idx="98">
                <c:v>-5.1724659387666669</c:v>
              </c:pt>
              <c:pt idx="99">
                <c:v>-4.4171584549666694</c:v>
              </c:pt>
              <c:pt idx="100">
                <c:v>-3.2837325110333362</c:v>
              </c:pt>
              <c:pt idx="101">
                <c:v>-3.0329619842666653</c:v>
              </c:pt>
              <c:pt idx="102">
                <c:v>-5.3356642926000024</c:v>
              </c:pt>
              <c:pt idx="103">
                <c:v>-7.0659976844666694</c:v>
              </c:pt>
              <c:pt idx="104">
                <c:v>-8.3537023571333417</c:v>
              </c:pt>
              <c:pt idx="105">
                <c:v>-9.0961019475000011</c:v>
              </c:pt>
              <c:pt idx="106">
                <c:v>-11.184360892333331</c:v>
              </c:pt>
              <c:pt idx="107">
                <c:v>-12.811830500766675</c:v>
              </c:pt>
              <c:pt idx="108">
                <c:v>-13.8</c:v>
              </c:pt>
              <c:pt idx="109">
                <c:v>-14.2</c:v>
              </c:pt>
            </c:numLit>
          </c:val>
        </c:ser>
        <c:ser>
          <c:idx val="1"/>
          <c:order val="1"/>
          <c:tx>
            <c:v>Construção</c:v>
          </c:tx>
          <c:spPr>
            <a:ln w="25400">
              <a:solidFill>
                <a:srgbClr val="99CC00"/>
              </a:solidFill>
              <a:prstDash val="solid"/>
            </a:ln>
          </c:spPr>
          <c:marker>
            <c:symbol val="none"/>
          </c:marker>
          <c:dLbls>
            <c:dLbl>
              <c:idx val="3"/>
              <c:layout>
                <c:manualLayout>
                  <c:x val="4.7175557061301986E-3"/>
                  <c:y val="-1.8641515964350801E-2"/>
                </c:manualLayout>
              </c:layout>
              <c:tx>
                <c:rich>
                  <a:bodyPr/>
                  <a:lstStyle/>
                  <a:p>
                    <a:pPr>
                      <a:defRPr sz="700" b="1" i="0" u="none" strike="noStrike" baseline="0">
                        <a:solidFill>
                          <a:srgbClr val="99CC00"/>
                        </a:solidFill>
                        <a:latin typeface="Arial"/>
                        <a:ea typeface="Arial"/>
                        <a:cs typeface="Arial"/>
                      </a:defRPr>
                    </a:pPr>
                    <a:r>
                      <a:rPr lang="pt-PT"/>
                      <a:t>construção</a:t>
                    </a:r>
                  </a:p>
                </c:rich>
              </c:tx>
              <c:spPr>
                <a:noFill/>
                <a:ln w="25400">
                  <a:noFill/>
                </a:ln>
              </c:spPr>
              <c:dLblPos val="r"/>
            </c:dLbl>
            <c:delete val="1"/>
          </c:dLbls>
          <c:cat>
            <c:strLit>
              <c:ptCount val="110"/>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strLit>
          </c:cat>
          <c:val>
            <c:numLit>
              <c:formatCode>General</c:formatCode>
              <c:ptCount val="110"/>
              <c:pt idx="0">
                <c:v>-33.343013333629067</c:v>
              </c:pt>
              <c:pt idx="1">
                <c:v>-30.880735179325551</c:v>
              </c:pt>
              <c:pt idx="2">
                <c:v>-31.770505023269475</c:v>
              </c:pt>
              <c:pt idx="3">
                <c:v>-29.637622328534544</c:v>
              </c:pt>
              <c:pt idx="4">
                <c:v>-28.629543155846328</c:v>
              </c:pt>
              <c:pt idx="5">
                <c:v>-29.037039620886986</c:v>
              </c:pt>
              <c:pt idx="6">
                <c:v>-27.765673931843132</c:v>
              </c:pt>
              <c:pt idx="7">
                <c:v>-27.212763458411047</c:v>
              </c:pt>
              <c:pt idx="8">
                <c:v>-25.078817393296731</c:v>
              </c:pt>
              <c:pt idx="9">
                <c:v>-23.132740665618133</c:v>
              </c:pt>
              <c:pt idx="10">
                <c:v>-21.41901846149986</c:v>
              </c:pt>
              <c:pt idx="11">
                <c:v>-20.575147305109212</c:v>
              </c:pt>
              <c:pt idx="12">
                <c:v>-19.840336301766605</c:v>
              </c:pt>
              <c:pt idx="13">
                <c:v>-18.952127247277566</c:v>
              </c:pt>
              <c:pt idx="14">
                <c:v>-17.666122995820601</c:v>
              </c:pt>
              <c:pt idx="15">
                <c:v>-17.846922557752592</c:v>
              </c:pt>
              <c:pt idx="16">
                <c:v>-17.288416561573062</c:v>
              </c:pt>
              <c:pt idx="17">
                <c:v>-16.094525225664615</c:v>
              </c:pt>
              <c:pt idx="18">
                <c:v>-15.960467016117866</c:v>
              </c:pt>
              <c:pt idx="19">
                <c:v>-15.421288907330776</c:v>
              </c:pt>
              <c:pt idx="20">
                <c:v>-15.735955364723385</c:v>
              </c:pt>
              <c:pt idx="21">
                <c:v>-16.252919955626787</c:v>
              </c:pt>
              <c:pt idx="22">
                <c:v>-16.868156365901381</c:v>
              </c:pt>
              <c:pt idx="23">
                <c:v>-16.305245436322682</c:v>
              </c:pt>
              <c:pt idx="24">
                <c:v>-14.279836229153977</c:v>
              </c:pt>
              <c:pt idx="25">
                <c:v>-14.709832902797567</c:v>
              </c:pt>
              <c:pt idx="26">
                <c:v>-15.238590585146639</c:v>
              </c:pt>
              <c:pt idx="27">
                <c:v>-14.832191290154659</c:v>
              </c:pt>
              <c:pt idx="28">
                <c:v>-14.529031412386352</c:v>
              </c:pt>
              <c:pt idx="29">
                <c:v>-14.587898516829142</c:v>
              </c:pt>
              <c:pt idx="30">
                <c:v>-14.10798276858867</c:v>
              </c:pt>
              <c:pt idx="31">
                <c:v>-14.205486604963706</c:v>
              </c:pt>
              <c:pt idx="32">
                <c:v>-15.264352242282408</c:v>
              </c:pt>
              <c:pt idx="33">
                <c:v>-15.627578690018625</c:v>
              </c:pt>
              <c:pt idx="34">
                <c:v>-17.46603539685978</c:v>
              </c:pt>
              <c:pt idx="35">
                <c:v>-17.790144067935156</c:v>
              </c:pt>
              <c:pt idx="36">
                <c:v>-20.421600977593503</c:v>
              </c:pt>
              <c:pt idx="37">
                <c:v>-18.046798726523196</c:v>
              </c:pt>
              <c:pt idx="38">
                <c:v>-18.948278427965324</c:v>
              </c:pt>
              <c:pt idx="39">
                <c:v>-19.149534680387642</c:v>
              </c:pt>
              <c:pt idx="40">
                <c:v>-22.157547791067856</c:v>
              </c:pt>
              <c:pt idx="41">
                <c:v>-21.936915823944574</c:v>
              </c:pt>
              <c:pt idx="42">
                <c:v>-21.982857383262754</c:v>
              </c:pt>
              <c:pt idx="43">
                <c:v>-21.622344186315463</c:v>
              </c:pt>
              <c:pt idx="44">
                <c:v>-21.330365496573531</c:v>
              </c:pt>
              <c:pt idx="45">
                <c:v>-21.326475907738921</c:v>
              </c:pt>
              <c:pt idx="46">
                <c:v>-19.126625622630449</c:v>
              </c:pt>
              <c:pt idx="47">
                <c:v>-18.05761189739005</c:v>
              </c:pt>
              <c:pt idx="48">
                <c:v>-15.182078183142798</c:v>
              </c:pt>
              <c:pt idx="49">
                <c:v>-14.68092448745298</c:v>
              </c:pt>
              <c:pt idx="50">
                <c:v>-12.556195947108527</c:v>
              </c:pt>
              <c:pt idx="51">
                <c:v>-12.403711251964566</c:v>
              </c:pt>
              <c:pt idx="52">
                <c:v>-11.752775793471383</c:v>
              </c:pt>
              <c:pt idx="53">
                <c:v>-13.670197811855553</c:v>
              </c:pt>
              <c:pt idx="54">
                <c:v>-13.987338760827768</c:v>
              </c:pt>
              <c:pt idx="55">
                <c:v>-12.681844703244275</c:v>
              </c:pt>
              <c:pt idx="56">
                <c:v>-11.138981490474453</c:v>
              </c:pt>
              <c:pt idx="57">
                <c:v>-10.234558720342012</c:v>
              </c:pt>
              <c:pt idx="58">
                <c:v>-13.851911616247948</c:v>
              </c:pt>
              <c:pt idx="59">
                <c:v>-13.315011386501004</c:v>
              </c:pt>
              <c:pt idx="60">
                <c:v>-12.404501883451831</c:v>
              </c:pt>
              <c:pt idx="61">
                <c:v>-8.311940134670289</c:v>
              </c:pt>
              <c:pt idx="62">
                <c:v>-7.7645688694898345</c:v>
              </c:pt>
              <c:pt idx="63">
                <c:v>-7.8063690289793328</c:v>
              </c:pt>
              <c:pt idx="64">
                <c:v>-9.0156804725373672</c:v>
              </c:pt>
              <c:pt idx="65">
                <c:v>-9.676115906721547</c:v>
              </c:pt>
              <c:pt idx="66">
                <c:v>-11.12098904697501</c:v>
              </c:pt>
              <c:pt idx="67">
                <c:v>-12.442225261364547</c:v>
              </c:pt>
              <c:pt idx="68">
                <c:v>-13.693469288107066</c:v>
              </c:pt>
              <c:pt idx="69">
                <c:v>-14.144165360023113</c:v>
              </c:pt>
              <c:pt idx="70">
                <c:v>-15.4931991044404</c:v>
              </c:pt>
              <c:pt idx="71">
                <c:v>-17.509260443434073</c:v>
              </c:pt>
              <c:pt idx="72">
                <c:v>-20.977231340679602</c:v>
              </c:pt>
              <c:pt idx="73">
                <c:v>-22.056418926133102</c:v>
              </c:pt>
              <c:pt idx="74">
                <c:v>-23.384635638960269</c:v>
              </c:pt>
              <c:pt idx="75">
                <c:v>-24.496663879334964</c:v>
              </c:pt>
              <c:pt idx="76">
                <c:v>-22.328443050166424</c:v>
              </c:pt>
              <c:pt idx="77">
                <c:v>-19.625685390937026</c:v>
              </c:pt>
              <c:pt idx="78">
                <c:v>-17.480620600688439</c:v>
              </c:pt>
              <c:pt idx="79">
                <c:v>-17.776598418169762</c:v>
              </c:pt>
              <c:pt idx="80">
                <c:v>-18.696816267051595</c:v>
              </c:pt>
              <c:pt idx="81">
                <c:v>-18.033498496527862</c:v>
              </c:pt>
              <c:pt idx="82">
                <c:v>-19.239011181580157</c:v>
              </c:pt>
              <c:pt idx="83">
                <c:v>-19.840757135165322</c:v>
              </c:pt>
              <c:pt idx="84">
                <c:v>-21.649674961272925</c:v>
              </c:pt>
              <c:pt idx="85">
                <c:v>-23.10970038801419</c:v>
              </c:pt>
              <c:pt idx="86">
                <c:v>-23.395900293534449</c:v>
              </c:pt>
              <c:pt idx="87">
                <c:v>-20.937997915152167</c:v>
              </c:pt>
              <c:pt idx="88">
                <c:v>-20.113912476056829</c:v>
              </c:pt>
              <c:pt idx="89">
                <c:v>-21.515582511884404</c:v>
              </c:pt>
              <c:pt idx="90">
                <c:v>-23.993177555535887</c:v>
              </c:pt>
              <c:pt idx="91">
                <c:v>-27.212611995620193</c:v>
              </c:pt>
              <c:pt idx="92">
                <c:v>-27.551788820400475</c:v>
              </c:pt>
              <c:pt idx="93">
                <c:v>-29.98202760401286</c:v>
              </c:pt>
              <c:pt idx="94">
                <c:v>-29.06681621914311</c:v>
              </c:pt>
              <c:pt idx="95">
                <c:v>-29.973284753399081</c:v>
              </c:pt>
              <c:pt idx="96">
                <c:v>-29.617129060730576</c:v>
              </c:pt>
              <c:pt idx="97">
                <c:v>-31.74633473290282</c:v>
              </c:pt>
              <c:pt idx="98">
                <c:v>-34.026476146951559</c:v>
              </c:pt>
              <c:pt idx="99">
                <c:v>-37.638518171422774</c:v>
              </c:pt>
              <c:pt idx="100">
                <c:v>-39.631123683252795</c:v>
              </c:pt>
              <c:pt idx="101">
                <c:v>-42.038714976329636</c:v>
              </c:pt>
              <c:pt idx="102">
                <c:v>-42.834558426026717</c:v>
              </c:pt>
              <c:pt idx="103">
                <c:v>-45.667961777164614</c:v>
              </c:pt>
              <c:pt idx="104">
                <c:v>-48.496515367961159</c:v>
              </c:pt>
              <c:pt idx="105">
                <c:v>-50.047616353687658</c:v>
              </c:pt>
              <c:pt idx="106">
                <c:v>-52.037846204566954</c:v>
              </c:pt>
              <c:pt idx="107">
                <c:v>-52.078078681360125</c:v>
              </c:pt>
              <c:pt idx="108">
                <c:v>-55.1</c:v>
              </c:pt>
              <c:pt idx="109">
                <c:v>-55.9</c:v>
              </c:pt>
            </c:numLit>
          </c:val>
        </c:ser>
        <c:ser>
          <c:idx val="2"/>
          <c:order val="2"/>
          <c:tx>
            <c:v>Comércio</c:v>
          </c:tx>
          <c:spPr>
            <a:ln w="38100">
              <a:solidFill>
                <a:srgbClr val="008000"/>
              </a:solidFill>
              <a:prstDash val="solid"/>
            </a:ln>
          </c:spPr>
          <c:marker>
            <c:symbol val="none"/>
          </c:marker>
          <c:dLbls>
            <c:dLbl>
              <c:idx val="21"/>
              <c:layout>
                <c:manualLayout>
                  <c:x val="-0.16555776225301067"/>
                  <c:y val="-0.12202820801246"/>
                </c:manualLayout>
              </c:layout>
              <c:tx>
                <c:rich>
                  <a:bodyPr/>
                  <a:lstStyle/>
                  <a:p>
                    <a:pPr>
                      <a:defRPr sz="700" b="1" i="0" u="none" strike="noStrike" baseline="0">
                        <a:solidFill>
                          <a:srgbClr val="008000"/>
                        </a:solidFill>
                        <a:latin typeface="Arial"/>
                        <a:ea typeface="Arial"/>
                        <a:cs typeface="Arial"/>
                      </a:defRPr>
                    </a:pPr>
                    <a:r>
                      <a:rPr lang="pt-PT"/>
                      <a:t>comércio</a:t>
                    </a:r>
                  </a:p>
                </c:rich>
              </c:tx>
              <c:spPr>
                <a:noFill/>
                <a:ln w="25400">
                  <a:noFill/>
                </a:ln>
              </c:spPr>
              <c:dLblPos val="r"/>
            </c:dLbl>
            <c:delete val="1"/>
          </c:dLbls>
          <c:cat>
            <c:strLit>
              <c:ptCount val="110"/>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strLit>
          </c:cat>
          <c:val>
            <c:numLit>
              <c:formatCode>General</c:formatCode>
              <c:ptCount val="110"/>
              <c:pt idx="0">
                <c:v>-10.705003779465386</c:v>
              </c:pt>
              <c:pt idx="1">
                <c:v>-10.310131984593591</c:v>
              </c:pt>
              <c:pt idx="2">
                <c:v>-10.748593523055119</c:v>
              </c:pt>
              <c:pt idx="3">
                <c:v>-11.887055061516667</c:v>
              </c:pt>
              <c:pt idx="4">
                <c:v>-15.353721728183332</c:v>
              </c:pt>
              <c:pt idx="5">
                <c:v>-17.120388394850011</c:v>
              </c:pt>
              <c:pt idx="6">
                <c:v>-18.420388394849986</c:v>
              </c:pt>
              <c:pt idx="7">
                <c:v>-16.753721728183329</c:v>
              </c:pt>
              <c:pt idx="8">
                <c:v>-14.720388394849998</c:v>
              </c:pt>
              <c:pt idx="9">
                <c:v>-12.387055061516667</c:v>
              </c:pt>
              <c:pt idx="10">
                <c:v>-10.487055061516669</c:v>
              </c:pt>
              <c:pt idx="11">
                <c:v>-10.987055061516669</c:v>
              </c:pt>
              <c:pt idx="12">
                <c:v>-10.753721728183335</c:v>
              </c:pt>
              <c:pt idx="13">
                <c:v>-10.620388394849998</c:v>
              </c:pt>
              <c:pt idx="14">
                <c:v>-9.3537217281833325</c:v>
              </c:pt>
              <c:pt idx="15">
                <c:v>-8.3537217281833342</c:v>
              </c:pt>
              <c:pt idx="16">
                <c:v>-8.4870550615166707</c:v>
              </c:pt>
              <c:pt idx="17">
                <c:v>-8.9537217281833357</c:v>
              </c:pt>
              <c:pt idx="18">
                <c:v>-8.2537217281833311</c:v>
              </c:pt>
              <c:pt idx="19">
                <c:v>-7.7203883948500014</c:v>
              </c:pt>
              <c:pt idx="20">
                <c:v>-7.12038839485</c:v>
              </c:pt>
              <c:pt idx="21">
                <c:v>-8.087055061516665</c:v>
              </c:pt>
              <c:pt idx="22">
                <c:v>-8.5203883948499985</c:v>
              </c:pt>
              <c:pt idx="23">
                <c:v>-7.9537217281833366</c:v>
              </c:pt>
              <c:pt idx="24">
                <c:v>-6.2870550615166669</c:v>
              </c:pt>
              <c:pt idx="25">
                <c:v>-6.1870550615166655</c:v>
              </c:pt>
              <c:pt idx="26">
                <c:v>-6.6870550615166655</c:v>
              </c:pt>
              <c:pt idx="27">
                <c:v>-8.087055061516665</c:v>
              </c:pt>
              <c:pt idx="28">
                <c:v>-9.2870550615166625</c:v>
              </c:pt>
              <c:pt idx="29">
                <c:v>-10.820388394850001</c:v>
              </c:pt>
              <c:pt idx="30">
                <c:v>-11.420388394850001</c:v>
              </c:pt>
              <c:pt idx="31">
                <c:v>-11.453721728183334</c:v>
              </c:pt>
              <c:pt idx="32">
                <c:v>-11.787055061516661</c:v>
              </c:pt>
              <c:pt idx="33">
                <c:v>-13.487055061516669</c:v>
              </c:pt>
              <c:pt idx="34">
                <c:v>-14.12038839485</c:v>
              </c:pt>
              <c:pt idx="35">
                <c:v>-15.187055061516668</c:v>
              </c:pt>
              <c:pt idx="36">
                <c:v>-14.420388394850001</c:v>
              </c:pt>
              <c:pt idx="37">
                <c:v>-13.553721728183334</c:v>
              </c:pt>
              <c:pt idx="38">
                <c:v>-11.653721728183333</c:v>
              </c:pt>
              <c:pt idx="39">
                <c:v>-10.820388394850001</c:v>
              </c:pt>
              <c:pt idx="40">
                <c:v>-10.787055061516668</c:v>
              </c:pt>
              <c:pt idx="41">
                <c:v>-8.8870550615166675</c:v>
              </c:pt>
              <c:pt idx="42">
                <c:v>-6.1203883948500009</c:v>
              </c:pt>
              <c:pt idx="43">
                <c:v>-3.7537217281833368</c:v>
              </c:pt>
              <c:pt idx="44">
                <c:v>-4.4537217281833383</c:v>
              </c:pt>
              <c:pt idx="45">
                <c:v>-3.853721728183336</c:v>
              </c:pt>
              <c:pt idx="46">
                <c:v>-4.1537217281833367</c:v>
              </c:pt>
              <c:pt idx="47">
                <c:v>-4.0537217281833362</c:v>
              </c:pt>
              <c:pt idx="48">
                <c:v>-5.4203883948500033</c:v>
              </c:pt>
              <c:pt idx="49">
                <c:v>-4.7870550615166669</c:v>
              </c:pt>
              <c:pt idx="50">
                <c:v>-2.887055061516667</c:v>
              </c:pt>
              <c:pt idx="51">
                <c:v>-1.6870550615166684</c:v>
              </c:pt>
              <c:pt idx="52">
                <c:v>-0.98705506151666678</c:v>
              </c:pt>
              <c:pt idx="53">
                <c:v>-1.787055061516668</c:v>
              </c:pt>
              <c:pt idx="54">
                <c:v>-3.887055061516667</c:v>
              </c:pt>
              <c:pt idx="55">
                <c:v>-4.5537217281833362</c:v>
              </c:pt>
              <c:pt idx="56">
                <c:v>-4.7537217281833373</c:v>
              </c:pt>
              <c:pt idx="57">
                <c:v>-2.6870550615166682</c:v>
              </c:pt>
              <c:pt idx="58">
                <c:v>-2.353721728183336</c:v>
              </c:pt>
              <c:pt idx="59">
                <c:v>-3.62038839485</c:v>
              </c:pt>
              <c:pt idx="60">
                <c:v>-4.5537217281833362</c:v>
              </c:pt>
              <c:pt idx="61">
                <c:v>-5.2203883948500014</c:v>
              </c:pt>
              <c:pt idx="62">
                <c:v>-3.8203883948499997</c:v>
              </c:pt>
              <c:pt idx="63">
                <c:v>-3.9537217281833357</c:v>
              </c:pt>
              <c:pt idx="64">
                <c:v>-2.6537217281833363</c:v>
              </c:pt>
              <c:pt idx="65">
                <c:v>-3.2537217281833368</c:v>
              </c:pt>
              <c:pt idx="66">
                <c:v>-4.1870550615166655</c:v>
              </c:pt>
              <c:pt idx="67">
                <c:v>-6.2537217281833373</c:v>
              </c:pt>
              <c:pt idx="68">
                <c:v>-7.0537217281833362</c:v>
              </c:pt>
              <c:pt idx="69">
                <c:v>-7.1870550615166655</c:v>
              </c:pt>
              <c:pt idx="70">
                <c:v>-8.587055061516665</c:v>
              </c:pt>
              <c:pt idx="71">
                <c:v>-12.287055061516668</c:v>
              </c:pt>
              <c:pt idx="72">
                <c:v>-15.720388394849998</c:v>
              </c:pt>
              <c:pt idx="73">
                <c:v>-18.253721728183329</c:v>
              </c:pt>
              <c:pt idx="74">
                <c:v>-17.787055061516675</c:v>
              </c:pt>
              <c:pt idx="75">
                <c:v>-16.187055061516684</c:v>
              </c:pt>
              <c:pt idx="76">
                <c:v>-14.60540170571111</c:v>
              </c:pt>
              <c:pt idx="77">
                <c:v>-12.731315579672218</c:v>
              </c:pt>
              <c:pt idx="78">
                <c:v>-12.050199364766675</c:v>
              </c:pt>
              <c:pt idx="79">
                <c:v>-11.391627029966671</c:v>
              </c:pt>
              <c:pt idx="80">
                <c:v>-10.059111116166672</c:v>
              </c:pt>
              <c:pt idx="81">
                <c:v>-8.9660504117000048</c:v>
              </c:pt>
              <c:pt idx="82">
                <c:v>-8.9450386707666709</c:v>
              </c:pt>
              <c:pt idx="83">
                <c:v>-10.095267186033333</c:v>
              </c:pt>
              <c:pt idx="84">
                <c:v>-12.518904015266671</c:v>
              </c:pt>
              <c:pt idx="85">
                <c:v>-12.155479102266675</c:v>
              </c:pt>
              <c:pt idx="86">
                <c:v>-11.071014587933334</c:v>
              </c:pt>
              <c:pt idx="87">
                <c:v>-9.7130664543333349</c:v>
              </c:pt>
              <c:pt idx="88">
                <c:v>-10.61534500466667</c:v>
              </c:pt>
              <c:pt idx="89">
                <c:v>-10.936596493100005</c:v>
              </c:pt>
              <c:pt idx="90">
                <c:v>-11.416954970533332</c:v>
              </c:pt>
              <c:pt idx="91">
                <c:v>-10.936925388933327</c:v>
              </c:pt>
              <c:pt idx="92">
                <c:v>-11.255283854366674</c:v>
              </c:pt>
              <c:pt idx="93">
                <c:v>-11.719465100599999</c:v>
              </c:pt>
              <c:pt idx="94">
                <c:v>-12.189714175400002</c:v>
              </c:pt>
              <c:pt idx="95">
                <c:v>-13.549637422</c:v>
              </c:pt>
              <c:pt idx="96">
                <c:v>-13.120823367633328</c:v>
              </c:pt>
              <c:pt idx="97">
                <c:v>-13.390757168266672</c:v>
              </c:pt>
              <c:pt idx="98">
                <c:v>-11.487290535533338</c:v>
              </c:pt>
              <c:pt idx="99">
                <c:v>-12.0640296245</c:v>
              </c:pt>
              <c:pt idx="100">
                <c:v>-13.557469730833336</c:v>
              </c:pt>
              <c:pt idx="101">
                <c:v>-17.216608966500001</c:v>
              </c:pt>
              <c:pt idx="102">
                <c:v>-18.424406635533309</c:v>
              </c:pt>
              <c:pt idx="103">
                <c:v>-18.183113740299987</c:v>
              </c:pt>
              <c:pt idx="104">
                <c:v>-18.791166984466667</c:v>
              </c:pt>
              <c:pt idx="105">
                <c:v>-21.055668506066663</c:v>
              </c:pt>
              <c:pt idx="106">
                <c:v>-23.714361851899998</c:v>
              </c:pt>
              <c:pt idx="107">
                <c:v>-25.889412779733309</c:v>
              </c:pt>
              <c:pt idx="108">
                <c:v>-27.5</c:v>
              </c:pt>
              <c:pt idx="109">
                <c:v>-26.9</c:v>
              </c:pt>
            </c:numLit>
          </c:val>
        </c:ser>
        <c:ser>
          <c:idx val="3"/>
          <c:order val="3"/>
          <c:tx>
            <c:v>Serviços</c:v>
          </c:tx>
          <c:spPr>
            <a:ln w="25400">
              <a:solidFill>
                <a:srgbClr val="333333"/>
              </a:solidFill>
              <a:prstDash val="solid"/>
            </a:ln>
          </c:spPr>
          <c:marker>
            <c:symbol val="none"/>
          </c:marker>
          <c:dLbls>
            <c:dLbl>
              <c:idx val="20"/>
              <c:layout>
                <c:manualLayout>
                  <c:x val="0.41006232183077135"/>
                  <c:y val="-0.12143693576764462"/>
                </c:manualLayout>
              </c:layout>
              <c:tx>
                <c:rich>
                  <a:bodyPr/>
                  <a:lstStyle/>
                  <a:p>
                    <a:pPr>
                      <a:defRPr sz="800" b="0" i="0" u="none" strike="noStrike" baseline="0">
                        <a:solidFill>
                          <a:srgbClr val="000000"/>
                        </a:solidFill>
                        <a:latin typeface="Arial"/>
                        <a:ea typeface="Arial"/>
                        <a:cs typeface="Arial"/>
                      </a:defRPr>
                    </a:pPr>
                    <a:r>
                      <a:rPr lang="pt-PT" sz="700" b="1" i="0" u="none" strike="noStrike" baseline="0">
                        <a:solidFill>
                          <a:srgbClr val="000000"/>
                        </a:solidFill>
                        <a:latin typeface="Arial"/>
                        <a:cs typeface="Arial"/>
                      </a:rPr>
                      <a:t>serviços</a:t>
                    </a:r>
                    <a:r>
                      <a:rPr lang="pt-PT" sz="800" b="1" i="0" u="none" strike="noStrike" baseline="0">
                        <a:solidFill>
                          <a:srgbClr val="000000"/>
                        </a:solidFill>
                        <a:latin typeface="Arial"/>
                        <a:cs typeface="Arial"/>
                      </a:rPr>
                      <a:t> </a:t>
                    </a:r>
                    <a:r>
                      <a:rPr lang="pt-PT" sz="600" b="0" i="0" u="none" strike="noStrike" baseline="0">
                        <a:solidFill>
                          <a:srgbClr val="000000"/>
                        </a:solidFill>
                        <a:latin typeface="Arial"/>
                        <a:cs typeface="Arial"/>
                      </a:rPr>
                      <a:t>(2)</a:t>
                    </a:r>
                  </a:p>
                </c:rich>
              </c:tx>
              <c:spPr>
                <a:noFill/>
                <a:ln w="25400">
                  <a:noFill/>
                </a:ln>
              </c:spPr>
              <c:dLblPos val="r"/>
            </c:dLbl>
            <c:delete val="1"/>
          </c:dLbls>
          <c:cat>
            <c:strLit>
              <c:ptCount val="110"/>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strLit>
          </c:cat>
          <c:val>
            <c:numLit>
              <c:formatCode>General</c:formatCode>
              <c:ptCount val="110"/>
              <c:pt idx="0">
                <c:v>-21.485073872964293</c:v>
              </c:pt>
              <c:pt idx="1">
                <c:v>-19.041378382607583</c:v>
              </c:pt>
              <c:pt idx="2">
                <c:v>-21.420509360283038</c:v>
              </c:pt>
              <c:pt idx="3">
                <c:v>-25.936798571312082</c:v>
              </c:pt>
              <c:pt idx="4">
                <c:v>-28.962589732635294</c:v>
              </c:pt>
              <c:pt idx="5">
                <c:v>-29.339999109159738</c:v>
              </c:pt>
              <c:pt idx="6">
                <c:v>-21.587749649195217</c:v>
              </c:pt>
              <c:pt idx="7">
                <c:v>-21.665050269942181</c:v>
              </c:pt>
              <c:pt idx="8">
                <c:v>-18.287656240185669</c:v>
              </c:pt>
              <c:pt idx="9">
                <c:v>-18.519647077954026</c:v>
              </c:pt>
              <c:pt idx="10">
                <c:v>-16.311000883373527</c:v>
              </c:pt>
              <c:pt idx="11">
                <c:v>-17.845280598105024</c:v>
              </c:pt>
              <c:pt idx="12">
                <c:v>-18.554836126306213</c:v>
              </c:pt>
              <c:pt idx="13">
                <c:v>-19.650701909367527</c:v>
              </c:pt>
              <c:pt idx="14">
                <c:v>-16.486490078043918</c:v>
              </c:pt>
              <c:pt idx="15">
                <c:v>-17.213334970809012</c:v>
              </c:pt>
              <c:pt idx="16">
                <c:v>-14.779419839102548</c:v>
              </c:pt>
              <c:pt idx="17">
                <c:v>-14.122855831984273</c:v>
              </c:pt>
              <c:pt idx="18">
                <c:v>-9.3103628017176447</c:v>
              </c:pt>
              <c:pt idx="19">
                <c:v>-7.8179593342399007</c:v>
              </c:pt>
              <c:pt idx="20">
                <c:v>-8.4237850632685092</c:v>
              </c:pt>
              <c:pt idx="21">
                <c:v>-13.246221180099367</c:v>
              </c:pt>
              <c:pt idx="22">
                <c:v>-13.351733285292417</c:v>
              </c:pt>
              <c:pt idx="23">
                <c:v>-11.033899918608061</c:v>
              </c:pt>
              <c:pt idx="24">
                <c:v>-5.7275623260806494</c:v>
              </c:pt>
              <c:pt idx="25">
                <c:v>-3.5774626369010067</c:v>
              </c:pt>
              <c:pt idx="26">
                <c:v>-3.580444141817956</c:v>
              </c:pt>
              <c:pt idx="27">
                <c:v>-4.4036536879417394</c:v>
              </c:pt>
              <c:pt idx="28">
                <c:v>-8.3680431560611552</c:v>
              </c:pt>
              <c:pt idx="29">
                <c:v>-13.633480284971832</c:v>
              </c:pt>
              <c:pt idx="30">
                <c:v>-17.905639930818218</c:v>
              </c:pt>
              <c:pt idx="31">
                <c:v>-18.520663482941689</c:v>
              </c:pt>
              <c:pt idx="32">
                <c:v>-14.897081956248567</c:v>
              </c:pt>
              <c:pt idx="33">
                <c:v>-12.921565931453221</c:v>
              </c:pt>
              <c:pt idx="34">
                <c:v>-12.239956584226592</c:v>
              </c:pt>
              <c:pt idx="35">
                <c:v>-9.6756026754610893</c:v>
              </c:pt>
              <c:pt idx="36">
                <c:v>-10.088125561661162</c:v>
              </c:pt>
              <c:pt idx="37">
                <c:v>-10.768182198833408</c:v>
              </c:pt>
              <c:pt idx="38">
                <c:v>-15.177752637175487</c:v>
              </c:pt>
              <c:pt idx="39">
                <c:v>-13.432998645744998</c:v>
              </c:pt>
              <c:pt idx="40">
                <c:v>-10.016103236229675</c:v>
              </c:pt>
              <c:pt idx="41">
                <c:v>-6.3653847991513555</c:v>
              </c:pt>
              <c:pt idx="42">
                <c:v>-6.39588256449799</c:v>
              </c:pt>
              <c:pt idx="43">
                <c:v>-8.6206522084171393</c:v>
              </c:pt>
              <c:pt idx="44">
                <c:v>-12.810429574991145</c:v>
              </c:pt>
              <c:pt idx="45">
                <c:v>-15.665710371877374</c:v>
              </c:pt>
              <c:pt idx="46">
                <c:v>-16.16361335177891</c:v>
              </c:pt>
              <c:pt idx="47">
                <c:v>-16.105809684194419</c:v>
              </c:pt>
              <c:pt idx="48">
                <c:v>-15.796193384695863</c:v>
              </c:pt>
              <c:pt idx="49">
                <c:v>-11.790517607977904</c:v>
              </c:pt>
              <c:pt idx="50">
                <c:v>-10.905056815712552</c:v>
              </c:pt>
              <c:pt idx="51">
                <c:v>-11.380571235438618</c:v>
              </c:pt>
              <c:pt idx="52">
                <c:v>-15.681161037267286</c:v>
              </c:pt>
              <c:pt idx="53">
                <c:v>-18.271726396311816</c:v>
              </c:pt>
              <c:pt idx="54">
                <c:v>-18.364604795665386</c:v>
              </c:pt>
              <c:pt idx="55">
                <c:v>-15.448684838357254</c:v>
              </c:pt>
              <c:pt idx="56">
                <c:v>-11.708139239503652</c:v>
              </c:pt>
              <c:pt idx="57">
                <c:v>-9.6549446441163145</c:v>
              </c:pt>
              <c:pt idx="58">
                <c:v>-11.601484692877564</c:v>
              </c:pt>
              <c:pt idx="59">
                <c:v>-11.736052980113248</c:v>
              </c:pt>
              <c:pt idx="60">
                <c:v>-10.901720513279814</c:v>
              </c:pt>
              <c:pt idx="61">
                <c:v>-10.464809619504166</c:v>
              </c:pt>
              <c:pt idx="62">
                <c:v>-10.511842804743429</c:v>
              </c:pt>
              <c:pt idx="63">
                <c:v>-8.664771007775089</c:v>
              </c:pt>
              <c:pt idx="64">
                <c:v>-9.6967401662283397</c:v>
              </c:pt>
              <c:pt idx="65">
                <c:v>-7.0205227353907027</c:v>
              </c:pt>
              <c:pt idx="66">
                <c:v>-10.789406556343891</c:v>
              </c:pt>
              <c:pt idx="67">
                <c:v>-12.028358268626118</c:v>
              </c:pt>
              <c:pt idx="68">
                <c:v>-12.726975241403617</c:v>
              </c:pt>
              <c:pt idx="69">
                <c:v>-14.65756686554055</c:v>
              </c:pt>
              <c:pt idx="70">
                <c:v>-14.601349490352797</c:v>
              </c:pt>
              <c:pt idx="71">
                <c:v>-17.222939087728669</c:v>
              </c:pt>
              <c:pt idx="72">
                <c:v>-16.006438603514248</c:v>
              </c:pt>
              <c:pt idx="73">
                <c:v>-15.765831554152143</c:v>
              </c:pt>
              <c:pt idx="74">
                <c:v>-16.877608322606378</c:v>
              </c:pt>
              <c:pt idx="75">
                <c:v>-14.448588844236236</c:v>
              </c:pt>
              <c:pt idx="76">
                <c:v>-12.271914747888653</c:v>
              </c:pt>
              <c:pt idx="77">
                <c:v>-9.1989351685688909</c:v>
              </c:pt>
              <c:pt idx="78">
                <c:v>-8.0441942595755034</c:v>
              </c:pt>
              <c:pt idx="79">
                <c:v>-6.2491640397075692</c:v>
              </c:pt>
              <c:pt idx="80">
                <c:v>-5.974841960053813</c:v>
              </c:pt>
              <c:pt idx="81">
                <c:v>-4.38429417210848</c:v>
              </c:pt>
              <c:pt idx="82">
                <c:v>-4.4080267738281425</c:v>
              </c:pt>
              <c:pt idx="83">
                <c:v>-4.2607436550051192</c:v>
              </c:pt>
              <c:pt idx="84">
                <c:v>-4.9510225574089972</c:v>
              </c:pt>
              <c:pt idx="85">
                <c:v>-5.4395803790557533</c:v>
              </c:pt>
              <c:pt idx="86">
                <c:v>-4.6150906056102015</c:v>
              </c:pt>
              <c:pt idx="87">
                <c:v>-6.2249826130486889</c:v>
              </c:pt>
              <c:pt idx="88">
                <c:v>-6.6067179412747166</c:v>
              </c:pt>
              <c:pt idx="89">
                <c:v>-8.053465278040516</c:v>
              </c:pt>
              <c:pt idx="90">
                <c:v>-7.0115579266836443</c:v>
              </c:pt>
              <c:pt idx="91">
                <c:v>-6.0830898823082284</c:v>
              </c:pt>
              <c:pt idx="92">
                <c:v>-4.7527846296590539</c:v>
              </c:pt>
              <c:pt idx="93">
                <c:v>-4.7304508618037069</c:v>
              </c:pt>
              <c:pt idx="94">
                <c:v>-5.5503271479349694</c:v>
              </c:pt>
              <c:pt idx="95">
                <c:v>-6.7465612573146023</c:v>
              </c:pt>
              <c:pt idx="96">
                <c:v>-9.32033342935852</c:v>
              </c:pt>
              <c:pt idx="97">
                <c:v>-11.097270457525553</c:v>
              </c:pt>
              <c:pt idx="98">
                <c:v>-13.139280592615</c:v>
              </c:pt>
              <c:pt idx="99">
                <c:v>-14.667278105542028</c:v>
              </c:pt>
              <c:pt idx="100">
                <c:v>-15.377621597033565</c:v>
              </c:pt>
              <c:pt idx="101">
                <c:v>-14.538011856455398</c:v>
              </c:pt>
              <c:pt idx="102">
                <c:v>-13.002129015519577</c:v>
              </c:pt>
              <c:pt idx="103">
                <c:v>-12.139284188581239</c:v>
              </c:pt>
              <c:pt idx="104">
                <c:v>-13.012659421069662</c:v>
              </c:pt>
              <c:pt idx="105">
                <c:v>-14.937310328649096</c:v>
              </c:pt>
              <c:pt idx="106">
                <c:v>-17.334282633539701</c:v>
              </c:pt>
              <c:pt idx="107">
                <c:v>-19.488804589409742</c:v>
              </c:pt>
              <c:pt idx="108">
                <c:v>-18.3</c:v>
              </c:pt>
              <c:pt idx="109">
                <c:v>-17</c:v>
              </c:pt>
            </c:numLit>
          </c:val>
        </c:ser>
        <c:marker val="1"/>
        <c:axId val="95210880"/>
        <c:axId val="95278208"/>
      </c:lineChart>
      <c:catAx>
        <c:axId val="95210880"/>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rgbClr val="008000"/>
                </a:solidFill>
                <a:latin typeface="Arial"/>
                <a:ea typeface="Arial"/>
                <a:cs typeface="Arial"/>
              </a:defRPr>
            </a:pPr>
            <a:endParaRPr lang="pt-PT"/>
          </a:p>
        </c:txPr>
        <c:crossAx val="95278208"/>
        <c:crosses val="autoZero"/>
        <c:auto val="1"/>
        <c:lblAlgn val="ctr"/>
        <c:lblOffset val="100"/>
        <c:tickLblSkip val="1"/>
        <c:tickMarkSkip val="1"/>
      </c:catAx>
      <c:valAx>
        <c:axId val="95278208"/>
        <c:scaling>
          <c:orientation val="minMax"/>
          <c:max val="2"/>
          <c:min val="-60"/>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rgbClr val="008000"/>
                </a:solidFill>
                <a:latin typeface="Arial"/>
                <a:ea typeface="Arial"/>
                <a:cs typeface="Arial"/>
              </a:defRPr>
            </a:pPr>
            <a:endParaRPr lang="pt-PT"/>
          </a:p>
        </c:txPr>
        <c:crossAx val="95210880"/>
        <c:crosses val="autoZero"/>
        <c:crossBetween val="between"/>
        <c:majorUnit val="10"/>
      </c:valAx>
      <c:spPr>
        <a:gradFill rotWithShape="0">
          <a:gsLst>
            <a:gs pos="0">
              <a:srgbClr val="FFF2E5"/>
            </a:gs>
            <a:gs pos="100000">
              <a:srgbClr val="FFFFFF"/>
            </a:gs>
          </a:gsLst>
          <a:lin ang="5400000" scaled="1"/>
        </a:gradFill>
        <a:ln w="25400">
          <a:noFill/>
        </a:ln>
      </c:spPr>
    </c:plotArea>
    <c:plotVisOnly val="1"/>
    <c:dispBlanksAs val="gap"/>
  </c:chart>
  <c:spPr>
    <a:solidFill>
      <a:srgbClr val="FFF2E5"/>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c:printSettings>
  <c:userShapes r:id="rId1"/>
</c:chartSpace>
</file>

<file path=xl/charts/chart13.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0" i="0" u="none" strike="noStrike" baseline="0">
                <a:solidFill>
                  <a:srgbClr val="000000"/>
                </a:solidFill>
                <a:latin typeface="Arial"/>
                <a:ea typeface="Arial"/>
                <a:cs typeface="Arial"/>
              </a:defRPr>
            </a:pPr>
            <a:r>
              <a:rPr lang="pt-PT" sz="800" b="1" i="0" u="none" strike="noStrike" baseline="0">
                <a:solidFill>
                  <a:srgbClr val="008000"/>
                </a:solidFill>
                <a:latin typeface="Arial"/>
                <a:cs typeface="Arial"/>
              </a:rPr>
              <a:t>indicador de confiança setorial</a:t>
            </a:r>
            <a:r>
              <a:rPr lang="pt-PT" sz="700" b="0" i="0" u="none" strike="noStrike" baseline="0">
                <a:solidFill>
                  <a:srgbClr val="008000"/>
                </a:solidFill>
                <a:latin typeface="Arial"/>
                <a:cs typeface="Arial"/>
              </a:rPr>
              <a:t> (mm3m)</a:t>
            </a:r>
          </a:p>
        </c:rich>
      </c:tx>
      <c:layout>
        <c:manualLayout>
          <c:xMode val="edge"/>
          <c:yMode val="edge"/>
          <c:x val="0.20535780918951388"/>
          <c:y val="3.225806451613001E-2"/>
        </c:manualLayout>
      </c:layout>
      <c:spPr>
        <a:noFill/>
        <a:ln w="25400">
          <a:noFill/>
        </a:ln>
      </c:spPr>
    </c:title>
    <c:plotArea>
      <c:layout>
        <c:manualLayout>
          <c:layoutTarget val="inner"/>
          <c:xMode val="edge"/>
          <c:yMode val="edge"/>
          <c:x val="7.5289188249059225E-2"/>
          <c:y val="0.1648751164168995"/>
          <c:w val="0.90476453440212989"/>
          <c:h val="0.5914009545161002"/>
        </c:manualLayout>
      </c:layout>
      <c:lineChart>
        <c:grouping val="standard"/>
        <c:ser>
          <c:idx val="0"/>
          <c:order val="0"/>
          <c:tx>
            <c:v>Indústria </c:v>
          </c:tx>
          <c:spPr>
            <a:ln w="25400">
              <a:solidFill>
                <a:srgbClr val="808080"/>
              </a:solidFill>
              <a:prstDash val="solid"/>
            </a:ln>
          </c:spPr>
          <c:marker>
            <c:symbol val="none"/>
          </c:marker>
          <c:dLbls>
            <c:dLbl>
              <c:idx val="8"/>
              <c:layout>
                <c:manualLayout>
                  <c:x val="-8.1210511336685179E-2"/>
                  <c:y val="0.10168938560099335"/>
                </c:manualLayout>
              </c:layout>
              <c:tx>
                <c:rich>
                  <a:bodyPr/>
                  <a:lstStyle/>
                  <a:p>
                    <a:pPr>
                      <a:defRPr sz="800" b="0" i="0" u="none" strike="noStrike" baseline="0">
                        <a:solidFill>
                          <a:srgbClr val="000000"/>
                        </a:solidFill>
                        <a:latin typeface="Arial"/>
                        <a:ea typeface="Arial"/>
                        <a:cs typeface="Arial"/>
                      </a:defRPr>
                    </a:pPr>
                    <a:r>
                      <a:rPr lang="pt-PT" sz="700" b="1" i="0" u="none" strike="noStrike" baseline="0">
                        <a:solidFill>
                          <a:srgbClr val="333333"/>
                        </a:solidFill>
                        <a:latin typeface="Arial"/>
                        <a:cs typeface="Arial"/>
                      </a:rPr>
                      <a:t>indústria</a:t>
                    </a:r>
                    <a:r>
                      <a:rPr lang="pt-PT" sz="700" b="1" i="0" u="none" strike="noStrike" baseline="0">
                        <a:solidFill>
                          <a:srgbClr val="008000"/>
                        </a:solidFill>
                        <a:latin typeface="Arial"/>
                        <a:cs typeface="Arial"/>
                      </a:rPr>
                      <a:t> </a:t>
                    </a:r>
                  </a:p>
                </c:rich>
              </c:tx>
              <c:spPr>
                <a:noFill/>
                <a:ln w="25400">
                  <a:noFill/>
                </a:ln>
              </c:spPr>
              <c:dLblPos val="r"/>
            </c:dLbl>
            <c:delete val="1"/>
          </c:dLbls>
          <c:cat>
            <c:strLit>
              <c:ptCount val="110"/>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strLit>
          </c:cat>
          <c:val>
            <c:numLit>
              <c:formatCode>General</c:formatCode>
              <c:ptCount val="110"/>
              <c:pt idx="0">
                <c:v>-13.276074566654103</c:v>
              </c:pt>
              <c:pt idx="1">
                <c:v>-14.26803519652784</c:v>
              </c:pt>
              <c:pt idx="2">
                <c:v>-16.787174255725294</c:v>
              </c:pt>
              <c:pt idx="3">
                <c:v>-18.511564679808096</c:v>
              </c:pt>
              <c:pt idx="4">
                <c:v>-18.420167220968914</c:v>
              </c:pt>
              <c:pt idx="5">
                <c:v>-15.838790501728258</c:v>
              </c:pt>
              <c:pt idx="6">
                <c:v>-12.879302985370217</c:v>
              </c:pt>
              <c:pt idx="7">
                <c:v>-10.869783414027003</c:v>
              </c:pt>
              <c:pt idx="8">
                <c:v>-9.8161672991207976</c:v>
              </c:pt>
              <c:pt idx="9">
                <c:v>-9.8637315221605295</c:v>
              </c:pt>
              <c:pt idx="10">
                <c:v>-11.58545863620972</c:v>
              </c:pt>
              <c:pt idx="11">
                <c:v>-11.840511691962259</c:v>
              </c:pt>
              <c:pt idx="12">
                <c:v>-11.061234376799355</c:v>
              </c:pt>
              <c:pt idx="13">
                <c:v>-9.7878819207115466</c:v>
              </c:pt>
              <c:pt idx="14">
                <c:v>-10.2258395232588</c:v>
              </c:pt>
              <c:pt idx="15">
                <c:v>-10.673356295938024</c:v>
              </c:pt>
              <c:pt idx="16">
                <c:v>-9.5142365978555308</c:v>
              </c:pt>
              <c:pt idx="17">
                <c:v>-7.2679610252806803</c:v>
              </c:pt>
              <c:pt idx="18">
                <c:v>-5.3792724468946655</c:v>
              </c:pt>
              <c:pt idx="19">
                <c:v>-3.3708635391720878</c:v>
              </c:pt>
              <c:pt idx="20">
                <c:v>-3.7041436757798833</c:v>
              </c:pt>
              <c:pt idx="21">
                <c:v>-4.3716910948995542</c:v>
              </c:pt>
              <c:pt idx="22">
                <c:v>-6.2286008190541926</c:v>
              </c:pt>
              <c:pt idx="23">
                <c:v>-7.9800133195659368</c:v>
              </c:pt>
              <c:pt idx="24">
                <c:v>-8.5646172312215825</c:v>
              </c:pt>
              <c:pt idx="25">
                <c:v>-9.8174570217342367</c:v>
              </c:pt>
              <c:pt idx="26">
                <c:v>-10.172662231121768</c:v>
              </c:pt>
              <c:pt idx="27">
                <c:v>-9.2712250623874937</c:v>
              </c:pt>
              <c:pt idx="28">
                <c:v>-8.6892467067998922</c:v>
              </c:pt>
              <c:pt idx="29">
                <c:v>-8.5029931215408929</c:v>
              </c:pt>
              <c:pt idx="30">
                <c:v>-10.689724782187922</c:v>
              </c:pt>
              <c:pt idx="31">
                <c:v>-9.8194562103973784</c:v>
              </c:pt>
              <c:pt idx="32">
                <c:v>-8.1345409996163358</c:v>
              </c:pt>
              <c:pt idx="33">
                <c:v>-5.0999788026810977</c:v>
              </c:pt>
              <c:pt idx="34">
                <c:v>-4.8919767279703388</c:v>
              </c:pt>
              <c:pt idx="35">
                <c:v>-5.8058914026099844</c:v>
              </c:pt>
              <c:pt idx="36">
                <c:v>-7.555159424405109</c:v>
              </c:pt>
              <c:pt idx="37">
                <c:v>-8.0391800490366325</c:v>
              </c:pt>
              <c:pt idx="38">
                <c:v>-8.9337228636825454</c:v>
              </c:pt>
              <c:pt idx="39">
                <c:v>-9.2731813274131696</c:v>
              </c:pt>
              <c:pt idx="40">
                <c:v>-9.1199068655412923</c:v>
              </c:pt>
              <c:pt idx="41">
                <c:v>-7.4632057466715471</c:v>
              </c:pt>
              <c:pt idx="42">
                <c:v>-5.2868524594447184</c:v>
              </c:pt>
              <c:pt idx="43">
                <c:v>-3.8378240607160152</c:v>
              </c:pt>
              <c:pt idx="44">
                <c:v>-2.3768026163538791</c:v>
              </c:pt>
              <c:pt idx="45">
                <c:v>-2.7848725192067083</c:v>
              </c:pt>
              <c:pt idx="46">
                <c:v>-2.4179326577188838</c:v>
              </c:pt>
              <c:pt idx="47">
                <c:v>-3.7734897943496448</c:v>
              </c:pt>
              <c:pt idx="48">
                <c:v>-3.4731235309754482</c:v>
              </c:pt>
              <c:pt idx="49">
                <c:v>-2.9402343313912671</c:v>
              </c:pt>
              <c:pt idx="50">
                <c:v>-1.4710635398248344</c:v>
              </c:pt>
              <c:pt idx="51">
                <c:v>-0.59181699529262344</c:v>
              </c:pt>
              <c:pt idx="52">
                <c:v>-1.2858494851179176E-2</c:v>
              </c:pt>
              <c:pt idx="53">
                <c:v>0.63306726394977919</c:v>
              </c:pt>
              <c:pt idx="54">
                <c:v>0.15237744927225921</c:v>
              </c:pt>
              <c:pt idx="55">
                <c:v>0.42278536985487597</c:v>
              </c:pt>
              <c:pt idx="56">
                <c:v>1.5472801441490429</c:v>
              </c:pt>
              <c:pt idx="57">
                <c:v>2.2094113784459712</c:v>
              </c:pt>
              <c:pt idx="58">
                <c:v>1.9706611013813722</c:v>
              </c:pt>
              <c:pt idx="59">
                <c:v>0.51215446345934368</c:v>
              </c:pt>
              <c:pt idx="60">
                <c:v>-8.4886193072041261E-2</c:v>
              </c:pt>
              <c:pt idx="61">
                <c:v>-0.87138598872220019</c:v>
              </c:pt>
              <c:pt idx="62">
                <c:v>-1.7319243706914098</c:v>
              </c:pt>
              <c:pt idx="63">
                <c:v>-2.4044035250404807</c:v>
              </c:pt>
              <c:pt idx="64">
                <c:v>-4.3886297952955902</c:v>
              </c:pt>
              <c:pt idx="65">
                <c:v>-6.1342576259826993</c:v>
              </c:pt>
              <c:pt idx="66">
                <c:v>-6.7031568545962896</c:v>
              </c:pt>
              <c:pt idx="67">
                <c:v>-4.6947614469848959</c:v>
              </c:pt>
              <c:pt idx="68">
                <c:v>-4.5644812985766867</c:v>
              </c:pt>
              <c:pt idx="69">
                <c:v>-9.7934948215728337</c:v>
              </c:pt>
              <c:pt idx="70">
                <c:v>-17.917504947230494</c:v>
              </c:pt>
              <c:pt idx="71">
                <c:v>-26.332884985154678</c:v>
              </c:pt>
              <c:pt idx="72">
                <c:v>-31.052279847331224</c:v>
              </c:pt>
              <c:pt idx="73">
                <c:v>-34.62178690658186</c:v>
              </c:pt>
              <c:pt idx="74">
                <c:v>-33.583814668086518</c:v>
              </c:pt>
              <c:pt idx="75">
                <c:v>-33.480481851678192</c:v>
              </c:pt>
              <c:pt idx="76">
                <c:v>-30.613960218773428</c:v>
              </c:pt>
              <c:pt idx="77">
                <c:v>-29.694931783290386</c:v>
              </c:pt>
              <c:pt idx="78">
                <c:v>-26.182432315748617</c:v>
              </c:pt>
              <c:pt idx="79">
                <c:v>-22.501088316333252</c:v>
              </c:pt>
              <c:pt idx="80">
                <c:v>-16.996775693753257</c:v>
              </c:pt>
              <c:pt idx="81">
                <c:v>-14.541083156731743</c:v>
              </c:pt>
              <c:pt idx="82">
                <c:v>-14.492231587244889</c:v>
              </c:pt>
              <c:pt idx="83">
                <c:v>-17.133936160950679</c:v>
              </c:pt>
              <c:pt idx="84">
                <c:v>-17.720336174209031</c:v>
              </c:pt>
              <c:pt idx="85">
                <c:v>-17.617768355921744</c:v>
              </c:pt>
              <c:pt idx="86">
                <c:v>-16.396380844668503</c:v>
              </c:pt>
              <c:pt idx="87">
                <c:v>-14.524825303617433</c:v>
              </c:pt>
              <c:pt idx="88">
                <c:v>-13.512581437524123</c:v>
              </c:pt>
              <c:pt idx="89">
                <c:v>-13.409364011331489</c:v>
              </c:pt>
              <c:pt idx="90">
                <c:v>-12.620075056503117</c:v>
              </c:pt>
              <c:pt idx="91">
                <c:v>-10.305492001985103</c:v>
              </c:pt>
              <c:pt idx="92">
                <c:v>-6.3935015807391862</c:v>
              </c:pt>
              <c:pt idx="93">
                <c:v>-6.8908496221153976</c:v>
              </c:pt>
              <c:pt idx="94">
                <c:v>-8.446238346157033</c:v>
              </c:pt>
              <c:pt idx="95">
                <c:v>-12.22081485229498</c:v>
              </c:pt>
              <c:pt idx="96">
                <c:v>-12.413417216543898</c:v>
              </c:pt>
              <c:pt idx="97">
                <c:v>-12.245944335461635</c:v>
              </c:pt>
              <c:pt idx="98">
                <c:v>-12.433190915794347</c:v>
              </c:pt>
              <c:pt idx="99">
                <c:v>-12.20888665052135</c:v>
              </c:pt>
              <c:pt idx="100">
                <c:v>-13.778520665242873</c:v>
              </c:pt>
              <c:pt idx="101">
                <c:v>-14.805999445998614</c:v>
              </c:pt>
              <c:pt idx="102">
                <c:v>-14.011880340993551</c:v>
              </c:pt>
              <c:pt idx="103">
                <c:v>-13.545012099824765</c:v>
              </c:pt>
              <c:pt idx="104">
                <c:v>-13.501142426558728</c:v>
              </c:pt>
              <c:pt idx="105">
                <c:v>-16.399530034652997</c:v>
              </c:pt>
              <c:pt idx="106">
                <c:v>-19.154653464482237</c:v>
              </c:pt>
              <c:pt idx="107">
                <c:v>-21.983582076432086</c:v>
              </c:pt>
              <c:pt idx="108">
                <c:v>-24.1</c:v>
              </c:pt>
              <c:pt idx="109">
                <c:v>-24.5</c:v>
              </c:pt>
            </c:numLit>
          </c:val>
        </c:ser>
        <c:ser>
          <c:idx val="1"/>
          <c:order val="1"/>
          <c:tx>
            <c:v>Construção</c:v>
          </c:tx>
          <c:spPr>
            <a:ln w="25400">
              <a:solidFill>
                <a:srgbClr val="99CC00"/>
              </a:solidFill>
              <a:prstDash val="solid"/>
            </a:ln>
          </c:spPr>
          <c:marker>
            <c:symbol val="none"/>
          </c:marker>
          <c:dLbls>
            <c:dLbl>
              <c:idx val="3"/>
              <c:layout>
                <c:manualLayout>
                  <c:x val="2.1356923758024251E-2"/>
                  <c:y val="-2.8620206765168311E-3"/>
                </c:manualLayout>
              </c:layout>
              <c:tx>
                <c:rich>
                  <a:bodyPr/>
                  <a:lstStyle/>
                  <a:p>
                    <a:pPr>
                      <a:defRPr sz="700" b="1" i="0" u="none" strike="noStrike" baseline="0">
                        <a:solidFill>
                          <a:srgbClr val="99CC00"/>
                        </a:solidFill>
                        <a:latin typeface="Arial"/>
                        <a:ea typeface="Arial"/>
                        <a:cs typeface="Arial"/>
                      </a:defRPr>
                    </a:pPr>
                    <a:r>
                      <a:rPr lang="pt-PT"/>
                      <a:t>construção</a:t>
                    </a:r>
                  </a:p>
                </c:rich>
              </c:tx>
              <c:spPr>
                <a:noFill/>
                <a:ln w="25400">
                  <a:noFill/>
                </a:ln>
              </c:spPr>
              <c:dLblPos val="r"/>
            </c:dLbl>
            <c:delete val="1"/>
          </c:dLbls>
          <c:cat>
            <c:strLit>
              <c:ptCount val="110"/>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strLit>
          </c:cat>
          <c:val>
            <c:numLit>
              <c:formatCode>General</c:formatCode>
              <c:ptCount val="110"/>
              <c:pt idx="0">
                <c:v>-40.636393134760368</c:v>
              </c:pt>
              <c:pt idx="1">
                <c:v>-41.238587390941973</c:v>
              </c:pt>
              <c:pt idx="2">
                <c:v>-45.016805646247214</c:v>
              </c:pt>
              <c:pt idx="3">
                <c:v>-45.283697632213084</c:v>
              </c:pt>
              <c:pt idx="4">
                <c:v>-45.279658045869013</c:v>
              </c:pt>
              <c:pt idx="5">
                <c:v>-45.316739611722625</c:v>
              </c:pt>
              <c:pt idx="6">
                <c:v>-44.181056767200744</c:v>
              </c:pt>
              <c:pt idx="7">
                <c:v>-43.571268197151355</c:v>
              </c:pt>
              <c:pt idx="8">
                <c:v>-41.670961831260854</c:v>
              </c:pt>
              <c:pt idx="9">
                <c:v>-41.031256800754903</c:v>
              </c:pt>
              <c:pt idx="10">
                <c:v>-39.507729032029111</c:v>
              </c:pt>
              <c:pt idx="11">
                <c:v>-38.585793453833759</c:v>
              </c:pt>
              <c:pt idx="12">
                <c:v>-37.718387952162459</c:v>
              </c:pt>
              <c:pt idx="13">
                <c:v>-37.607616758251275</c:v>
              </c:pt>
              <c:pt idx="14">
                <c:v>-37.464614632522803</c:v>
              </c:pt>
              <c:pt idx="15">
                <c:v>-37.221681080155456</c:v>
              </c:pt>
              <c:pt idx="16">
                <c:v>-36.94242808206571</c:v>
              </c:pt>
              <c:pt idx="17">
                <c:v>-36.512149080778151</c:v>
              </c:pt>
              <c:pt idx="18">
                <c:v>-36.445119976004804</c:v>
              </c:pt>
              <c:pt idx="19">
                <c:v>-35.842197588277891</c:v>
              </c:pt>
              <c:pt idx="20">
                <c:v>-35.332864150307493</c:v>
              </c:pt>
              <c:pt idx="21">
                <c:v>-35.091346445759235</c:v>
              </c:pt>
              <c:pt idx="22">
                <c:v>-34.398964650896502</c:v>
              </c:pt>
              <c:pt idx="23">
                <c:v>-33.617509186107178</c:v>
              </c:pt>
              <c:pt idx="24">
                <c:v>-32.438137915856153</c:v>
              </c:pt>
              <c:pt idx="25">
                <c:v>-32.319802919344589</c:v>
              </c:pt>
              <c:pt idx="26">
                <c:v>-32.917515093852494</c:v>
              </c:pt>
              <c:pt idx="27">
                <c:v>-31.880982113023169</c:v>
              </c:pt>
              <c:pt idx="28">
                <c:v>-31.89606884080569</c:v>
              </c:pt>
              <c:pt idx="29">
                <c:v>-31.425502393027053</c:v>
              </c:pt>
              <c:pt idx="30">
                <c:v>-31.518877852240188</c:v>
              </c:pt>
              <c:pt idx="31">
                <c:v>-31.567629770427676</c:v>
              </c:pt>
              <c:pt idx="32">
                <c:v>-32.763729255753709</c:v>
              </c:pt>
              <c:pt idx="33">
                <c:v>-34.112009146288486</c:v>
              </c:pt>
              <c:pt idx="34">
                <c:v>-35.364570833042372</c:v>
              </c:pt>
              <c:pt idx="35">
                <c:v>-35.35995850191339</c:v>
              </c:pt>
              <c:pt idx="36">
                <c:v>-36.675686956742567</c:v>
              </c:pt>
              <c:pt idx="37">
                <c:v>-36.488285831207421</c:v>
              </c:pt>
              <c:pt idx="38">
                <c:v>-36.772359015261863</c:v>
              </c:pt>
              <c:pt idx="39">
                <c:v>-36.706320474806326</c:v>
              </c:pt>
              <c:pt idx="40">
                <c:v>-38.043660363479766</c:v>
              </c:pt>
              <c:pt idx="41">
                <c:v>-39.100011046584825</c:v>
              </c:pt>
              <c:pt idx="42">
                <c:v>-39.622981826243887</c:v>
              </c:pt>
              <c:pt idx="43">
                <c:v>-39.276058561103554</c:v>
              </c:pt>
              <c:pt idx="44">
                <c:v>-38.796735882899299</c:v>
              </c:pt>
              <c:pt idx="45">
                <c:v>-38.794791088481986</c:v>
              </c:pt>
              <c:pt idx="46">
                <c:v>-37.861532612594388</c:v>
              </c:pt>
              <c:pt idx="47">
                <c:v>-37.993692416640855</c:v>
              </c:pt>
              <c:pt idx="48">
                <c:v>-36.222592226183963</c:v>
              </c:pt>
              <c:pt idx="49">
                <c:v>-36.305348711672309</c:v>
              </c:pt>
              <c:pt idx="50">
                <c:v>-34.409651108166756</c:v>
              </c:pt>
              <c:pt idx="51">
                <c:v>-34.166742093928143</c:v>
              </c:pt>
              <c:pt idx="52">
                <c:v>-32.341274364681489</c:v>
              </c:pt>
              <c:pt idx="53">
                <c:v>-32.133318707206953</c:v>
              </c:pt>
              <c:pt idx="54">
                <c:v>-32.125222515026387</c:v>
              </c:pt>
              <c:pt idx="55">
                <c:v>-30.972475486234643</c:v>
              </c:pt>
              <c:pt idx="56">
                <c:v>-29.867710546516403</c:v>
              </c:pt>
              <c:pt idx="57">
                <c:v>-29.082165828116846</c:v>
              </c:pt>
              <c:pt idx="58">
                <c:v>-31.557508942736483</c:v>
              </c:pt>
              <c:pt idx="59">
                <c:v>-32.122392161196338</c:v>
              </c:pt>
              <c:pt idx="60">
                <c:v>-31.833804076338431</c:v>
              </c:pt>
              <c:pt idx="61">
                <c:v>-29.787523201947625</c:v>
              </c:pt>
              <c:pt idx="62">
                <c:v>-28.347170902690763</c:v>
              </c:pt>
              <c:pt idx="63">
                <c:v>-27.368070982435491</c:v>
              </c:pt>
              <c:pt idx="64">
                <c:v>-27.139393370881184</c:v>
              </c:pt>
              <c:pt idx="65">
                <c:v>-27.969611087973256</c:v>
              </c:pt>
              <c:pt idx="66">
                <c:v>-29.192047658100009</c:v>
              </c:pt>
              <c:pt idx="67">
                <c:v>-30.685999098628102</c:v>
              </c:pt>
              <c:pt idx="68">
                <c:v>-31.811621111999379</c:v>
              </c:pt>
              <c:pt idx="69">
                <c:v>-32.536969147957393</c:v>
              </c:pt>
              <c:pt idx="70">
                <c:v>-34.044819353499349</c:v>
              </c:pt>
              <c:pt idx="71">
                <c:v>-35.719516689662854</c:v>
              </c:pt>
              <c:pt idx="72">
                <c:v>-37.453502138285636</c:v>
              </c:pt>
              <c:pt idx="73">
                <c:v>-37.82642926434572</c:v>
              </c:pt>
              <c:pt idx="74">
                <c:v>-38.657204287425976</c:v>
              </c:pt>
              <c:pt idx="75">
                <c:v>-39.713218407613297</c:v>
              </c:pt>
              <c:pt idx="76">
                <c:v>-37.708477720019339</c:v>
              </c:pt>
              <c:pt idx="77">
                <c:v>-34.973152245628256</c:v>
              </c:pt>
              <c:pt idx="78">
                <c:v>-33.464208069244187</c:v>
              </c:pt>
              <c:pt idx="79">
                <c:v>-33.355814679051527</c:v>
              </c:pt>
              <c:pt idx="80">
                <c:v>-34.950752242892456</c:v>
              </c:pt>
              <c:pt idx="81">
                <c:v>-34.16378035716393</c:v>
              </c:pt>
              <c:pt idx="82">
                <c:v>-35.366687760623371</c:v>
              </c:pt>
              <c:pt idx="83">
                <c:v>-35.490754695099334</c:v>
              </c:pt>
              <c:pt idx="84">
                <c:v>-37.69015784860315</c:v>
              </c:pt>
              <c:pt idx="85">
                <c:v>-38.809522412857092</c:v>
              </c:pt>
              <c:pt idx="86">
                <c:v>-40.374651104300533</c:v>
              </c:pt>
              <c:pt idx="87">
                <c:v>-40.758962250259408</c:v>
              </c:pt>
              <c:pt idx="88">
                <c:v>-41.804146401878384</c:v>
              </c:pt>
              <c:pt idx="89">
                <c:v>-41.327465180792167</c:v>
              </c:pt>
              <c:pt idx="90">
                <c:v>-40.368369360734626</c:v>
              </c:pt>
              <c:pt idx="91">
                <c:v>-40.83489381957677</c:v>
              </c:pt>
              <c:pt idx="92">
                <c:v>-41.337361464550213</c:v>
              </c:pt>
              <c:pt idx="93">
                <c:v>-43.55880851305642</c:v>
              </c:pt>
              <c:pt idx="94">
                <c:v>-44.244126660621554</c:v>
              </c:pt>
              <c:pt idx="95">
                <c:v>-45.599026112549552</c:v>
              </c:pt>
              <c:pt idx="96">
                <c:v>-46.573887190698578</c:v>
              </c:pt>
              <c:pt idx="97">
                <c:v>-48.201270659334746</c:v>
              </c:pt>
              <c:pt idx="98">
                <c:v>-49.859082010975762</c:v>
              </c:pt>
              <c:pt idx="99">
                <c:v>-51.124043068994716</c:v>
              </c:pt>
              <c:pt idx="100">
                <c:v>-52.57888234304307</c:v>
              </c:pt>
              <c:pt idx="101">
                <c:v>-54.380144448831459</c:v>
              </c:pt>
              <c:pt idx="102">
                <c:v>-55.460889434679999</c:v>
              </c:pt>
              <c:pt idx="103">
                <c:v>-57.372270792215645</c:v>
              </c:pt>
              <c:pt idx="104">
                <c:v>-59.577357285630541</c:v>
              </c:pt>
              <c:pt idx="105">
                <c:v>-62.042614264810496</c:v>
              </c:pt>
              <c:pt idx="106">
                <c:v>-64.258736549866754</c:v>
              </c:pt>
              <c:pt idx="107">
                <c:v>-65.120086253813355</c:v>
              </c:pt>
              <c:pt idx="108">
                <c:v>-66.900000000000006</c:v>
              </c:pt>
              <c:pt idx="109">
                <c:v>-67.599999999999994</c:v>
              </c:pt>
            </c:numLit>
          </c:val>
        </c:ser>
        <c:ser>
          <c:idx val="2"/>
          <c:order val="2"/>
          <c:tx>
            <c:v>Comércio </c:v>
          </c:tx>
          <c:spPr>
            <a:ln w="38100">
              <a:solidFill>
                <a:srgbClr val="008000"/>
              </a:solidFill>
              <a:prstDash val="solid"/>
            </a:ln>
          </c:spPr>
          <c:marker>
            <c:symbol val="none"/>
          </c:marker>
          <c:dLbls>
            <c:dLbl>
              <c:idx val="21"/>
              <c:layout>
                <c:manualLayout>
                  <c:x val="0.1725522562691712"/>
                  <c:y val="0.10779420353871424"/>
                </c:manualLayout>
              </c:layout>
              <c:tx>
                <c:rich>
                  <a:bodyPr/>
                  <a:lstStyle/>
                  <a:p>
                    <a:pPr>
                      <a:defRPr sz="700" b="1" i="0" u="none" strike="noStrike" baseline="0">
                        <a:solidFill>
                          <a:srgbClr val="008000"/>
                        </a:solidFill>
                        <a:latin typeface="Arial"/>
                        <a:ea typeface="Arial"/>
                        <a:cs typeface="Arial"/>
                      </a:defRPr>
                    </a:pPr>
                    <a:r>
                      <a:rPr lang="pt-PT"/>
                      <a:t>comércio </a:t>
                    </a:r>
                  </a:p>
                </c:rich>
              </c:tx>
              <c:spPr>
                <a:noFill/>
                <a:ln w="25400">
                  <a:noFill/>
                </a:ln>
              </c:spPr>
              <c:dLblPos val="r"/>
            </c:dLbl>
            <c:delete val="1"/>
          </c:dLbls>
          <c:cat>
            <c:strLit>
              <c:ptCount val="110"/>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strLit>
          </c:cat>
          <c:val>
            <c:numLit>
              <c:formatCode>General</c:formatCode>
              <c:ptCount val="110"/>
              <c:pt idx="0">
                <c:v>-12.772025085900728</c:v>
              </c:pt>
              <c:pt idx="1">
                <c:v>-11.47353698518963</c:v>
              </c:pt>
              <c:pt idx="2">
                <c:v>-11.92712789893516</c:v>
              </c:pt>
              <c:pt idx="3">
                <c:v>-12.027987002630292</c:v>
              </c:pt>
              <c:pt idx="4">
                <c:v>-13.176812463173901</c:v>
              </c:pt>
              <c:pt idx="5">
                <c:v>-12.805998685211692</c:v>
              </c:pt>
              <c:pt idx="6">
                <c:v>-12.233613099293935</c:v>
              </c:pt>
              <c:pt idx="7">
                <c:v>-9.6081323584560643</c:v>
              </c:pt>
              <c:pt idx="8">
                <c:v>-7.4784672068403424</c:v>
              </c:pt>
              <c:pt idx="9">
                <c:v>-5.5535070623599276</c:v>
              </c:pt>
              <c:pt idx="10">
                <c:v>-4.8557218683208383</c:v>
              </c:pt>
              <c:pt idx="11">
                <c:v>-4.4228266963961858</c:v>
              </c:pt>
              <c:pt idx="12">
                <c:v>-4.1751027541583516</c:v>
              </c:pt>
              <c:pt idx="13">
                <c:v>-5.5768392078865743</c:v>
              </c:pt>
              <c:pt idx="14">
                <c:v>-7.4262064970940083</c:v>
              </c:pt>
              <c:pt idx="15">
                <c:v>-8.2239839704336717</c:v>
              </c:pt>
              <c:pt idx="16">
                <c:v>-5.0139265497063352</c:v>
              </c:pt>
              <c:pt idx="17">
                <c:v>-2.4342403463278397</c:v>
              </c:pt>
              <c:pt idx="18">
                <c:v>-0.10744875065121014</c:v>
              </c:pt>
              <c:pt idx="19">
                <c:v>-1.2677573826882929</c:v>
              </c:pt>
              <c:pt idx="20">
                <c:v>-1.3181655965583969</c:v>
              </c:pt>
              <c:pt idx="21">
                <c:v>-2.7765164653534726</c:v>
              </c:pt>
              <c:pt idx="22">
                <c:v>-3.6637389675686194</c:v>
              </c:pt>
              <c:pt idx="23">
                <c:v>-4.2372422426464702</c:v>
              </c:pt>
              <c:pt idx="24">
                <c:v>-4.6152013892606689</c:v>
              </c:pt>
              <c:pt idx="25">
                <c:v>-5.0867582902005353</c:v>
              </c:pt>
              <c:pt idx="26">
                <c:v>-4.962916517072995</c:v>
              </c:pt>
              <c:pt idx="27">
                <c:v>-5.5452569010455468</c:v>
              </c:pt>
              <c:pt idx="28">
                <c:v>-5.1521523218328795</c:v>
              </c:pt>
              <c:pt idx="29">
                <c:v>-6.3255408694333335</c:v>
              </c:pt>
              <c:pt idx="30">
                <c:v>-7.5501454130222054</c:v>
              </c:pt>
              <c:pt idx="31">
                <c:v>-9.6888631906320501</c:v>
              </c:pt>
              <c:pt idx="32">
                <c:v>-10.628540015044354</c:v>
              </c:pt>
              <c:pt idx="33">
                <c:v>-11.281020438262573</c:v>
              </c:pt>
              <c:pt idx="34">
                <c:v>-11.146038279140782</c:v>
              </c:pt>
              <c:pt idx="35">
                <c:v>-8.7556299043338672</c:v>
              </c:pt>
              <c:pt idx="36">
                <c:v>-6.653613195583401</c:v>
              </c:pt>
              <c:pt idx="37">
                <c:v>-5.1352363130188543</c:v>
              </c:pt>
              <c:pt idx="38">
                <c:v>-7.6613526716122244</c:v>
              </c:pt>
              <c:pt idx="39">
                <c:v>-7.6012629794287268</c:v>
              </c:pt>
              <c:pt idx="40">
                <c:v>-9.2597857628087468</c:v>
              </c:pt>
              <c:pt idx="41">
                <c:v>-7.2162561018088383</c:v>
              </c:pt>
              <c:pt idx="42">
                <c:v>-7.2284035565916547</c:v>
              </c:pt>
              <c:pt idx="43">
                <c:v>-6.4669836670216254</c:v>
              </c:pt>
              <c:pt idx="44">
                <c:v>-6.1927663052750095</c:v>
              </c:pt>
              <c:pt idx="45">
                <c:v>-4.2593326941106691</c:v>
              </c:pt>
              <c:pt idx="46">
                <c:v>-2.8544422230276232</c:v>
              </c:pt>
              <c:pt idx="47">
                <c:v>-2.9922159512163584</c:v>
              </c:pt>
              <c:pt idx="48">
                <c:v>-4.3284326349785447</c:v>
              </c:pt>
              <c:pt idx="49">
                <c:v>-3.7428347181720878</c:v>
              </c:pt>
              <c:pt idx="50">
                <c:v>-3.7296802634455495</c:v>
              </c:pt>
              <c:pt idx="51">
                <c:v>-3.5463494038857215</c:v>
              </c:pt>
              <c:pt idx="52">
                <c:v>-3.4181917475445056</c:v>
              </c:pt>
              <c:pt idx="53">
                <c:v>-2.5105689429498868</c:v>
              </c:pt>
              <c:pt idx="54">
                <c:v>-2.6917634674148307</c:v>
              </c:pt>
              <c:pt idx="55">
                <c:v>-3.1895372725682698</c:v>
              </c:pt>
              <c:pt idx="56">
                <c:v>-4.0646850556108882</c:v>
              </c:pt>
              <c:pt idx="57">
                <c:v>-3.9112706807054107</c:v>
              </c:pt>
              <c:pt idx="58">
                <c:v>-3.46155717309018</c:v>
              </c:pt>
              <c:pt idx="59">
                <c:v>-2.5537927190758025</c:v>
              </c:pt>
              <c:pt idx="60">
                <c:v>-2.1778993091831187</c:v>
              </c:pt>
              <c:pt idx="61">
                <c:v>-2.25052185877197</c:v>
              </c:pt>
              <c:pt idx="62">
                <c:v>-2.0941596670891447</c:v>
              </c:pt>
              <c:pt idx="63">
                <c:v>-2.9048458581294132</c:v>
              </c:pt>
              <c:pt idx="64">
                <c:v>-4.0937151637836724</c:v>
              </c:pt>
              <c:pt idx="65">
                <c:v>-7.1883562040369391</c:v>
              </c:pt>
              <c:pt idx="66">
                <c:v>-9.5229199435998151</c:v>
              </c:pt>
              <c:pt idx="67">
                <c:v>-10.853938935514455</c:v>
              </c:pt>
              <c:pt idx="68">
                <c:v>-11.279026895800147</c:v>
              </c:pt>
              <c:pt idx="69">
                <c:v>-12.567028667576349</c:v>
              </c:pt>
              <c:pt idx="70">
                <c:v>-14.868634725285375</c:v>
              </c:pt>
              <c:pt idx="71">
                <c:v>-17.534263557088561</c:v>
              </c:pt>
              <c:pt idx="72">
                <c:v>-18.254038141416309</c:v>
              </c:pt>
              <c:pt idx="73">
                <c:v>-20.259137311363947</c:v>
              </c:pt>
              <c:pt idx="74">
                <c:v>-20.570049308746636</c:v>
              </c:pt>
              <c:pt idx="75">
                <c:v>-21.415789813638181</c:v>
              </c:pt>
              <c:pt idx="76">
                <c:v>-19.752156293591742</c:v>
              </c:pt>
              <c:pt idx="77">
                <c:v>-17.376231316764621</c:v>
              </c:pt>
              <c:pt idx="78">
                <c:v>-14.433357113375099</c:v>
              </c:pt>
              <c:pt idx="79">
                <c:v>-11.895373868733236</c:v>
              </c:pt>
              <c:pt idx="80">
                <c:v>-9.5721022098508364</c:v>
              </c:pt>
              <c:pt idx="81">
                <c:v>-7.713905363718391</c:v>
              </c:pt>
              <c:pt idx="82">
                <c:v>-6.7062881494219075</c:v>
              </c:pt>
              <c:pt idx="83">
                <c:v>-6.2462052099440104</c:v>
              </c:pt>
              <c:pt idx="84">
                <c:v>-6.2716352767776096</c:v>
              </c:pt>
              <c:pt idx="85">
                <c:v>-5.0767309906039078</c:v>
              </c:pt>
              <c:pt idx="86">
                <c:v>-4.2546936070229036</c:v>
              </c:pt>
              <c:pt idx="87">
                <c:v>-2.5413850900063233</c:v>
              </c:pt>
              <c:pt idx="88">
                <c:v>-2.1211932027902685</c:v>
              </c:pt>
              <c:pt idx="89">
                <c:v>-1.9253744011181577</c:v>
              </c:pt>
              <c:pt idx="90">
                <c:v>-2.911139335921908</c:v>
              </c:pt>
              <c:pt idx="91">
                <c:v>-3.4904412335581969</c:v>
              </c:pt>
              <c:pt idx="92">
                <c:v>-5.2107365066886402</c:v>
              </c:pt>
              <c:pt idx="93">
                <c:v>-7.0011331259100338</c:v>
              </c:pt>
              <c:pt idx="94">
                <c:v>-8.0299640980634006</c:v>
              </c:pt>
              <c:pt idx="95">
                <c:v>-8.5303696064088239</c:v>
              </c:pt>
              <c:pt idx="96">
                <c:v>-7.6955283692955199</c:v>
              </c:pt>
              <c:pt idx="97">
                <c:v>-8.1344110147470428</c:v>
              </c:pt>
              <c:pt idx="98">
                <c:v>-8.7687447966069261</c:v>
              </c:pt>
              <c:pt idx="99">
                <c:v>-11.739186645515622</c:v>
              </c:pt>
              <c:pt idx="100">
                <c:v>-14.275503011827468</c:v>
              </c:pt>
              <c:pt idx="101">
                <c:v>-15.887879181199088</c:v>
              </c:pt>
              <c:pt idx="102">
                <c:v>-17.323505493228378</c:v>
              </c:pt>
              <c:pt idx="103">
                <c:v>-17.719953964242638</c:v>
              </c:pt>
              <c:pt idx="104">
                <c:v>-18.996312507984072</c:v>
              </c:pt>
              <c:pt idx="105">
                <c:v>-19.682262418396309</c:v>
              </c:pt>
              <c:pt idx="106">
                <c:v>-21.70616846479372</c:v>
              </c:pt>
              <c:pt idx="107">
                <c:v>-22.95908670341262</c:v>
              </c:pt>
              <c:pt idx="108">
                <c:v>-22.9</c:v>
              </c:pt>
              <c:pt idx="109">
                <c:v>-21.9</c:v>
              </c:pt>
            </c:numLit>
          </c:val>
        </c:ser>
        <c:ser>
          <c:idx val="3"/>
          <c:order val="3"/>
          <c:tx>
            <c:v>Serviços </c:v>
          </c:tx>
          <c:spPr>
            <a:ln w="25400">
              <a:solidFill>
                <a:srgbClr val="333333"/>
              </a:solidFill>
              <a:prstDash val="solid"/>
            </a:ln>
          </c:spPr>
          <c:marker>
            <c:symbol val="none"/>
          </c:marker>
          <c:dLbls>
            <c:dLbl>
              <c:idx val="20"/>
              <c:layout>
                <c:manualLayout>
                  <c:x val="-0.10475666445308965"/>
                  <c:y val="-8.3758643072844141E-2"/>
                </c:manualLayout>
              </c:layout>
              <c:tx>
                <c:rich>
                  <a:bodyPr/>
                  <a:lstStyle/>
                  <a:p>
                    <a:pPr>
                      <a:defRPr sz="800" b="0" i="0" u="none" strike="noStrike" baseline="0">
                        <a:solidFill>
                          <a:srgbClr val="000000"/>
                        </a:solidFill>
                        <a:latin typeface="Arial"/>
                        <a:ea typeface="Arial"/>
                        <a:cs typeface="Arial"/>
                      </a:defRPr>
                    </a:pPr>
                    <a:r>
                      <a:rPr lang="pt-PT" sz="700" b="1" i="0" u="none" strike="noStrike" baseline="0">
                        <a:solidFill>
                          <a:srgbClr val="000000"/>
                        </a:solidFill>
                        <a:latin typeface="Arial"/>
                        <a:cs typeface="Arial"/>
                      </a:rPr>
                      <a:t>serviços</a:t>
                    </a:r>
                    <a:r>
                      <a:rPr lang="pt-PT" sz="800" b="1" i="0" u="none" strike="noStrike" baseline="0">
                        <a:solidFill>
                          <a:srgbClr val="000000"/>
                        </a:solidFill>
                        <a:latin typeface="Arial"/>
                        <a:cs typeface="Arial"/>
                      </a:rPr>
                      <a:t> </a:t>
                    </a:r>
                    <a:r>
                      <a:rPr lang="pt-PT" sz="600" b="0" i="0" u="none" strike="noStrike" baseline="30000">
                        <a:solidFill>
                          <a:srgbClr val="000000"/>
                        </a:solidFill>
                        <a:latin typeface="Arial"/>
                        <a:cs typeface="Arial"/>
                      </a:rPr>
                      <a:t>(2)</a:t>
                    </a:r>
                  </a:p>
                </c:rich>
              </c:tx>
              <c:spPr>
                <a:noFill/>
                <a:ln w="25400">
                  <a:noFill/>
                </a:ln>
              </c:spPr>
              <c:dLblPos val="r"/>
            </c:dLbl>
            <c:delete val="1"/>
          </c:dLbls>
          <c:cat>
            <c:strLit>
              <c:ptCount val="110"/>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strLit>
          </c:cat>
          <c:val>
            <c:numLit>
              <c:formatCode>General</c:formatCode>
              <c:ptCount val="110"/>
              <c:pt idx="0">
                <c:v>-6.4383647908336972</c:v>
              </c:pt>
              <c:pt idx="1">
                <c:v>-5.480506101084992</c:v>
              </c:pt>
              <c:pt idx="2">
                <c:v>-10.08476719056508</c:v>
              </c:pt>
              <c:pt idx="3">
                <c:v>-13.783292672810928</c:v>
              </c:pt>
              <c:pt idx="4">
                <c:v>-17.302682451379543</c:v>
              </c:pt>
              <c:pt idx="5">
                <c:v>-16.017461644844531</c:v>
              </c:pt>
              <c:pt idx="6">
                <c:v>-14.847079819664305</c:v>
              </c:pt>
              <c:pt idx="7">
                <c:v>-11.128894549799325</c:v>
              </c:pt>
              <c:pt idx="8">
                <c:v>-13.084543938707055</c:v>
              </c:pt>
              <c:pt idx="9">
                <c:v>-10.778003721152638</c:v>
              </c:pt>
              <c:pt idx="10">
                <c:v>-10.20993988357062</c:v>
              </c:pt>
              <c:pt idx="11">
                <c:v>-6.1303514922063327</c:v>
              </c:pt>
              <c:pt idx="12">
                <c:v>-6.673683357147806</c:v>
              </c:pt>
              <c:pt idx="13">
                <c:v>-6.4092576647904664</c:v>
              </c:pt>
              <c:pt idx="14">
                <c:v>-3.441368375401288</c:v>
              </c:pt>
              <c:pt idx="15">
                <c:v>2.0194816249060827</c:v>
              </c:pt>
              <c:pt idx="16">
                <c:v>5.4975204972180336</c:v>
              </c:pt>
              <c:pt idx="17">
                <c:v>5.0385095501768395</c:v>
              </c:pt>
              <c:pt idx="18">
                <c:v>1.9779591205401577</c:v>
              </c:pt>
              <c:pt idx="19">
                <c:v>1.7898963134905186</c:v>
              </c:pt>
              <c:pt idx="20">
                <c:v>0.60417444323914615</c:v>
              </c:pt>
              <c:pt idx="21">
                <c:v>-0.92039967907535825</c:v>
              </c:pt>
              <c:pt idx="22">
                <c:v>-2.3538007788118986</c:v>
              </c:pt>
              <c:pt idx="23">
                <c:v>-3.1909090950389962</c:v>
              </c:pt>
              <c:pt idx="24">
                <c:v>-3.8212679138493137</c:v>
              </c:pt>
              <c:pt idx="25">
                <c:v>-4.0633673777468697</c:v>
              </c:pt>
              <c:pt idx="26">
                <c:v>-4.5952187170367145</c:v>
              </c:pt>
              <c:pt idx="27">
                <c:v>-5.5476786301902878</c:v>
              </c:pt>
              <c:pt idx="28">
                <c:v>-6.7650778976610626</c:v>
              </c:pt>
              <c:pt idx="29">
                <c:v>-6.7635781089866072</c:v>
              </c:pt>
              <c:pt idx="30">
                <c:v>-7.1370665457816189</c:v>
              </c:pt>
              <c:pt idx="31">
                <c:v>-6.8032382289133784</c:v>
              </c:pt>
              <c:pt idx="32">
                <c:v>-6.6860661891924327</c:v>
              </c:pt>
              <c:pt idx="33">
                <c:v>-6.0997413439193693</c:v>
              </c:pt>
              <c:pt idx="34">
                <c:v>-8.3352655792098673</c:v>
              </c:pt>
              <c:pt idx="35">
                <c:v>-6.2527883822671964</c:v>
              </c:pt>
              <c:pt idx="36">
                <c:v>-6.1153393850810076</c:v>
              </c:pt>
              <c:pt idx="37">
                <c:v>-4.1947156679025852</c:v>
              </c:pt>
              <c:pt idx="38">
                <c:v>-6.0562240965652441</c:v>
              </c:pt>
              <c:pt idx="39">
                <c:v>-4.970083961977446</c:v>
              </c:pt>
              <c:pt idx="40">
                <c:v>-4.7419821449697421</c:v>
              </c:pt>
              <c:pt idx="41">
                <c:v>2.1852684598596044</c:v>
              </c:pt>
              <c:pt idx="42">
                <c:v>3.5389171924385239</c:v>
              </c:pt>
              <c:pt idx="43">
                <c:v>2.3107530468307047</c:v>
              </c:pt>
              <c:pt idx="44">
                <c:v>-2.6878603135125001</c:v>
              </c:pt>
              <c:pt idx="45">
                <c:v>-1.2170526132559583</c:v>
              </c:pt>
              <c:pt idx="46">
                <c:v>0.82466890194501519</c:v>
              </c:pt>
              <c:pt idx="47">
                <c:v>1.177148778740509</c:v>
              </c:pt>
              <c:pt idx="48">
                <c:v>-0.67797816110687659</c:v>
              </c:pt>
              <c:pt idx="49">
                <c:v>0.3538207037546211</c:v>
              </c:pt>
              <c:pt idx="50">
                <c:v>1.0725087850587369</c:v>
              </c:pt>
              <c:pt idx="51">
                <c:v>3.6565492354175149</c:v>
              </c:pt>
              <c:pt idx="52">
                <c:v>4.2096807516118524</c:v>
              </c:pt>
              <c:pt idx="53">
                <c:v>4.1373421773720702</c:v>
              </c:pt>
              <c:pt idx="54">
                <c:v>2.7625587079813112</c:v>
              </c:pt>
              <c:pt idx="55">
                <c:v>2.9956946570259566</c:v>
              </c:pt>
              <c:pt idx="56">
                <c:v>3.8315865433569312</c:v>
              </c:pt>
              <c:pt idx="57">
                <c:v>4.0088584695386871</c:v>
              </c:pt>
              <c:pt idx="58">
                <c:v>5.135818993100159</c:v>
              </c:pt>
              <c:pt idx="59">
                <c:v>4.825321140800785</c:v>
              </c:pt>
              <c:pt idx="60">
                <c:v>5.8809711261073616</c:v>
              </c:pt>
              <c:pt idx="61">
                <c:v>4.7397343182509104</c:v>
              </c:pt>
              <c:pt idx="62">
                <c:v>5.1085221215138183</c:v>
              </c:pt>
              <c:pt idx="63">
                <c:v>6.1502516842695893</c:v>
              </c:pt>
              <c:pt idx="64">
                <c:v>6.0637186585863665</c:v>
              </c:pt>
              <c:pt idx="65">
                <c:v>4.4474522182665766</c:v>
              </c:pt>
              <c:pt idx="66">
                <c:v>0.89689687762427472</c:v>
              </c:pt>
              <c:pt idx="67">
                <c:v>-2.5873914526857629</c:v>
              </c:pt>
              <c:pt idx="68">
                <c:v>-5.7323224558374815</c:v>
              </c:pt>
              <c:pt idx="69">
                <c:v>-9.1575066949381991</c:v>
              </c:pt>
              <c:pt idx="70">
                <c:v>-10.607786314825862</c:v>
              </c:pt>
              <c:pt idx="71">
                <c:v>-10.576440567072648</c:v>
              </c:pt>
              <c:pt idx="72">
                <c:v>-13.461263161544075</c:v>
              </c:pt>
              <c:pt idx="73">
                <c:v>-18.732603591170832</c:v>
              </c:pt>
              <c:pt idx="74">
                <c:v>-23.682642821206176</c:v>
              </c:pt>
              <c:pt idx="75">
                <c:v>-24.865768531636789</c:v>
              </c:pt>
              <c:pt idx="76">
                <c:v>-23.881352393866162</c:v>
              </c:pt>
              <c:pt idx="77">
                <c:v>-22.448383887494916</c:v>
              </c:pt>
              <c:pt idx="78">
                <c:v>-19.658326274207681</c:v>
              </c:pt>
              <c:pt idx="79">
                <c:v>-14.924129748857743</c:v>
              </c:pt>
              <c:pt idx="80">
                <c:v>-12.550546124699896</c:v>
              </c:pt>
              <c:pt idx="81">
                <c:v>-10.435282533236485</c:v>
              </c:pt>
              <c:pt idx="82">
                <c:v>-10.84689907032601</c:v>
              </c:pt>
              <c:pt idx="83">
                <c:v>-9.7434183035309267</c:v>
              </c:pt>
              <c:pt idx="84">
                <c:v>-8.5528077384640611</c:v>
              </c:pt>
              <c:pt idx="85">
                <c:v>-8.0366865953959987</c:v>
              </c:pt>
              <c:pt idx="86">
                <c:v>-6.9710732020208583</c:v>
              </c:pt>
              <c:pt idx="87">
                <c:v>-7.206559590512347</c:v>
              </c:pt>
              <c:pt idx="88">
                <c:v>-6.8046292538519308</c:v>
              </c:pt>
              <c:pt idx="89">
                <c:v>-7.9288900265820281</c:v>
              </c:pt>
              <c:pt idx="90">
                <c:v>-8.0464783140491942</c:v>
              </c:pt>
              <c:pt idx="91">
                <c:v>-9.9818887069358873</c:v>
              </c:pt>
              <c:pt idx="92">
                <c:v>-9.9148331912233907</c:v>
              </c:pt>
              <c:pt idx="93">
                <c:v>-10.687208405724331</c:v>
              </c:pt>
              <c:pt idx="94">
                <c:v>-10.043649858302912</c:v>
              </c:pt>
              <c:pt idx="95">
                <c:v>-10.730106609307528</c:v>
              </c:pt>
              <c:pt idx="96">
                <c:v>-12.215408134104477</c:v>
              </c:pt>
              <c:pt idx="97">
                <c:v>-11.03595332328222</c:v>
              </c:pt>
              <c:pt idx="98">
                <c:v>-11.612100855807867</c:v>
              </c:pt>
              <c:pt idx="99">
                <c:v>-11.54363154591943</c:v>
              </c:pt>
              <c:pt idx="100">
                <c:v>-13.571823216185036</c:v>
              </c:pt>
              <c:pt idx="101">
                <c:v>-13.514532884221721</c:v>
              </c:pt>
              <c:pt idx="102">
                <c:v>-16.039303078773777</c:v>
              </c:pt>
              <c:pt idx="103">
                <c:v>-19.009340580463622</c:v>
              </c:pt>
              <c:pt idx="104">
                <c:v>-22.993698387109522</c:v>
              </c:pt>
              <c:pt idx="105">
                <c:v>-24.172443909211413</c:v>
              </c:pt>
              <c:pt idx="106">
                <c:v>-27.158954573149547</c:v>
              </c:pt>
              <c:pt idx="107">
                <c:v>-28.876788932376897</c:v>
              </c:pt>
              <c:pt idx="108">
                <c:v>-30.6</c:v>
              </c:pt>
              <c:pt idx="109">
                <c:v>-20.6</c:v>
              </c:pt>
            </c:numLit>
          </c:val>
        </c:ser>
        <c:marker val="1"/>
        <c:axId val="95332224"/>
        <c:axId val="95333760"/>
      </c:lineChart>
      <c:catAx>
        <c:axId val="95332224"/>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rgbClr val="008000"/>
                </a:solidFill>
                <a:latin typeface="Arial"/>
                <a:ea typeface="Arial"/>
                <a:cs typeface="Arial"/>
              </a:defRPr>
            </a:pPr>
            <a:endParaRPr lang="pt-PT"/>
          </a:p>
        </c:txPr>
        <c:crossAx val="95333760"/>
        <c:crosses val="autoZero"/>
        <c:auto val="1"/>
        <c:lblAlgn val="ctr"/>
        <c:lblOffset val="100"/>
        <c:tickLblSkip val="6"/>
        <c:tickMarkSkip val="1"/>
      </c:catAx>
      <c:valAx>
        <c:axId val="95333760"/>
        <c:scaling>
          <c:orientation val="minMax"/>
          <c:max val="20"/>
          <c:min val="-70"/>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rgbClr val="008000"/>
                </a:solidFill>
                <a:latin typeface="Arial"/>
                <a:ea typeface="Arial"/>
                <a:cs typeface="Arial"/>
              </a:defRPr>
            </a:pPr>
            <a:endParaRPr lang="pt-PT"/>
          </a:p>
        </c:txPr>
        <c:crossAx val="95332224"/>
        <c:crosses val="autoZero"/>
        <c:crossBetween val="between"/>
        <c:majorUnit val="10"/>
      </c:valAx>
      <c:spPr>
        <a:gradFill rotWithShape="0">
          <a:gsLst>
            <a:gs pos="0">
              <a:srgbClr val="FFF2E5"/>
            </a:gs>
            <a:gs pos="100000">
              <a:srgbClr val="FFFFFF"/>
            </a:gs>
          </a:gsLst>
          <a:lin ang="5400000" scaled="1"/>
        </a:gradFill>
        <a:ln w="3175">
          <a:solidFill>
            <a:srgbClr val="FFFFFF"/>
          </a:solidFill>
          <a:prstDash val="solid"/>
        </a:ln>
      </c:spPr>
    </c:plotArea>
    <c:plotVisOnly val="1"/>
    <c:dispBlanksAs val="gap"/>
  </c:chart>
  <c:spPr>
    <a:solidFill>
      <a:srgbClr val="FFF2E5"/>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14.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1" i="0" u="none" strike="noStrike" baseline="0">
                <a:solidFill>
                  <a:srgbClr val="008000"/>
                </a:solidFill>
                <a:latin typeface="Arial"/>
                <a:ea typeface="Arial"/>
                <a:cs typeface="Arial"/>
              </a:defRPr>
            </a:pPr>
            <a:r>
              <a:rPr lang="pt-PT"/>
              <a:t>consumidores ...</a:t>
            </a:r>
          </a:p>
        </c:rich>
      </c:tx>
      <c:layout>
        <c:manualLayout>
          <c:xMode val="edge"/>
          <c:yMode val="edge"/>
          <c:x val="0.1337386018237082"/>
          <c:y val="2.7472527472530157E-2"/>
        </c:manualLayout>
      </c:layout>
      <c:spPr>
        <a:noFill/>
        <a:ln w="25400">
          <a:noFill/>
        </a:ln>
      </c:spPr>
    </c:title>
    <c:plotArea>
      <c:layout>
        <c:manualLayout>
          <c:layoutTarget val="inner"/>
          <c:xMode val="edge"/>
          <c:yMode val="edge"/>
          <c:x val="8.5106382978723707E-2"/>
          <c:y val="0.12637362637361313"/>
          <c:w val="0.9027355623100306"/>
          <c:h val="0.60989010989010994"/>
        </c:manualLayout>
      </c:layout>
      <c:lineChart>
        <c:grouping val="standard"/>
        <c:ser>
          <c:idx val="0"/>
          <c:order val="0"/>
          <c:tx>
            <c:v>jan.03 jul.03 jan.04 jul.04 jan.05 jul.05 jan.06 jul.06 jan.07 jul.07 jan.08 jul.08 jan.09 jul.09 jan.10 jul.10 jan.11 jul.11 jan.12</c:v>
          </c:tx>
          <c:spPr>
            <a:ln w="25400">
              <a:solidFill>
                <a:srgbClr val="99CC00"/>
              </a:solidFill>
              <a:prstDash val="solid"/>
            </a:ln>
          </c:spPr>
          <c:marker>
            <c:symbol val="none"/>
          </c:marker>
          <c:cat>
            <c:strLit>
              <c:ptCount val="110"/>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strLit>
          </c:cat>
          <c:val>
            <c:numLit>
              <c:formatCode>General</c:formatCode>
              <c:ptCount val="110"/>
              <c:pt idx="0">
                <c:v>-36.239583333333329</c:v>
              </c:pt>
              <c:pt idx="1">
                <c:v>-37.539583333333326</c:v>
              </c:pt>
              <c:pt idx="2">
                <c:v>-39.53125</c:v>
              </c:pt>
              <c:pt idx="3">
                <c:v>-40.222916666666656</c:v>
              </c:pt>
              <c:pt idx="4">
                <c:v>-39.418750000000003</c:v>
              </c:pt>
              <c:pt idx="5">
                <c:v>-37.381249999999994</c:v>
              </c:pt>
              <c:pt idx="6">
                <c:v>-35.293750000000024</c:v>
              </c:pt>
              <c:pt idx="7">
                <c:v>-33.797916666666644</c:v>
              </c:pt>
              <c:pt idx="8">
                <c:v>-32.797916666666644</c:v>
              </c:pt>
              <c:pt idx="9">
                <c:v>-30.327083333333317</c:v>
              </c:pt>
              <c:pt idx="10">
                <c:v>-29.356249999999989</c:v>
              </c:pt>
              <c:pt idx="11">
                <c:v>-28.485416666666648</c:v>
              </c:pt>
              <c:pt idx="12">
                <c:v>-29.993749999999974</c:v>
              </c:pt>
              <c:pt idx="13">
                <c:v>-30.02291666666666</c:v>
              </c:pt>
              <c:pt idx="14">
                <c:v>-30.268749999999979</c:v>
              </c:pt>
              <c:pt idx="15">
                <c:v>-30.768749999999979</c:v>
              </c:pt>
              <c:pt idx="16">
                <c:v>-30.706250000000001</c:v>
              </c:pt>
              <c:pt idx="17">
                <c:v>-29.318750000000001</c:v>
              </c:pt>
              <c:pt idx="18">
                <c:v>-27.193750000000001</c:v>
              </c:pt>
              <c:pt idx="19">
                <c:v>-25.756250000000001</c:v>
              </c:pt>
              <c:pt idx="20">
                <c:v>-25.877083333333317</c:v>
              </c:pt>
              <c:pt idx="21">
                <c:v>-27.085416666666653</c:v>
              </c:pt>
              <c:pt idx="22">
                <c:v>-28.668749999999978</c:v>
              </c:pt>
              <c:pt idx="23">
                <c:v>-30.164583333333315</c:v>
              </c:pt>
              <c:pt idx="24">
                <c:v>-30.822916666666657</c:v>
              </c:pt>
              <c:pt idx="25">
                <c:v>-30.28125</c:v>
              </c:pt>
              <c:pt idx="26">
                <c:v>-28.243749999999974</c:v>
              </c:pt>
              <c:pt idx="27">
                <c:v>-25.668749999999978</c:v>
              </c:pt>
              <c:pt idx="28">
                <c:v>-24.389583333333306</c:v>
              </c:pt>
              <c:pt idx="29">
                <c:v>-27.602083333333319</c:v>
              </c:pt>
              <c:pt idx="30">
                <c:v>-32.056249999999999</c:v>
              </c:pt>
              <c:pt idx="31">
                <c:v>-35.702083333333327</c:v>
              </c:pt>
              <c:pt idx="32">
                <c:v>-35.910416666666613</c:v>
              </c:pt>
              <c:pt idx="33">
                <c:v>-35.272916666666646</c:v>
              </c:pt>
              <c:pt idx="34">
                <c:v>-34.977083333333297</c:v>
              </c:pt>
              <c:pt idx="35">
                <c:v>-34.947916666666615</c:v>
              </c:pt>
              <c:pt idx="36">
                <c:v>-35.168750000000024</c:v>
              </c:pt>
              <c:pt idx="37">
                <c:v>-34.039583333333326</c:v>
              </c:pt>
              <c:pt idx="38">
                <c:v>-31.785416666666656</c:v>
              </c:pt>
              <c:pt idx="39">
                <c:v>-30.131250000000016</c:v>
              </c:pt>
              <c:pt idx="40">
                <c:v>-29.806249999999984</c:v>
              </c:pt>
              <c:pt idx="41">
                <c:v>-30.181249999999984</c:v>
              </c:pt>
              <c:pt idx="42">
                <c:v>-29.764583333333306</c:v>
              </c:pt>
              <c:pt idx="43">
                <c:v>-28.02291666666666</c:v>
              </c:pt>
              <c:pt idx="44">
                <c:v>-25.864583333333311</c:v>
              </c:pt>
              <c:pt idx="45">
                <c:v>-24.643750000000001</c:v>
              </c:pt>
              <c:pt idx="46">
                <c:v>-24.952083333333306</c:v>
              </c:pt>
              <c:pt idx="47">
                <c:v>-25.010416666666668</c:v>
              </c:pt>
              <c:pt idx="48">
                <c:v>-25.331250000000011</c:v>
              </c:pt>
              <c:pt idx="49">
                <c:v>-25.393750000000001</c:v>
              </c:pt>
              <c:pt idx="50">
                <c:v>-27.193750000000001</c:v>
              </c:pt>
              <c:pt idx="51">
                <c:v>-27.40625</c:v>
              </c:pt>
              <c:pt idx="52">
                <c:v>-27.014583333333317</c:v>
              </c:pt>
              <c:pt idx="53">
                <c:v>-26.847916666666674</c:v>
              </c:pt>
              <c:pt idx="54">
                <c:v>-27.189583333333307</c:v>
              </c:pt>
              <c:pt idx="55">
                <c:v>-28.572916666666668</c:v>
              </c:pt>
              <c:pt idx="56">
                <c:v>-29.514583333333317</c:v>
              </c:pt>
              <c:pt idx="57">
                <c:v>-30.772916666666664</c:v>
              </c:pt>
              <c:pt idx="58">
                <c:v>-31.893750000000001</c:v>
              </c:pt>
              <c:pt idx="59">
                <c:v>-33.239583333333329</c:v>
              </c:pt>
              <c:pt idx="60">
                <c:v>-35.439583333333324</c:v>
              </c:pt>
              <c:pt idx="61">
                <c:v>-36.522916666666646</c:v>
              </c:pt>
              <c:pt idx="62">
                <c:v>-36.918750000000003</c:v>
              </c:pt>
              <c:pt idx="63">
                <c:v>-35.777083333333309</c:v>
              </c:pt>
              <c:pt idx="64">
                <c:v>-35.298611111111128</c:v>
              </c:pt>
              <c:pt idx="65">
                <c:v>-37.486805555555534</c:v>
              </c:pt>
              <c:pt idx="66">
                <c:v>-40.291666666666622</c:v>
              </c:pt>
              <c:pt idx="67">
                <c:v>-40.49166666666661</c:v>
              </c:pt>
              <c:pt idx="68">
                <c:v>-36.5</c:v>
              </c:pt>
              <c:pt idx="69">
                <c:v>-35.287500000000001</c:v>
              </c:pt>
              <c:pt idx="70">
                <c:v>-37.529166666666633</c:v>
              </c:pt>
              <c:pt idx="71">
                <c:v>-42.662500000000023</c:v>
              </c:pt>
              <c:pt idx="72">
                <c:v>-46.062500000000021</c:v>
              </c:pt>
              <c:pt idx="73">
                <c:v>-49.995833333333337</c:v>
              </c:pt>
              <c:pt idx="74">
                <c:v>-51.020833333333336</c:v>
              </c:pt>
              <c:pt idx="75">
                <c:v>-49.458333333333336</c:v>
              </c:pt>
              <c:pt idx="76">
                <c:v>-46.212500000000013</c:v>
              </c:pt>
              <c:pt idx="77">
                <c:v>-43.454166666666609</c:v>
              </c:pt>
              <c:pt idx="78">
                <c:v>-39.333333333333336</c:v>
              </c:pt>
              <c:pt idx="79">
                <c:v>-34.333333333333329</c:v>
              </c:pt>
              <c:pt idx="80">
                <c:v>-29.487499999999983</c:v>
              </c:pt>
              <c:pt idx="81">
                <c:v>-27</c:v>
              </c:pt>
              <c:pt idx="82">
                <c:v>-27.350000000000005</c:v>
              </c:pt>
              <c:pt idx="83">
                <c:v>-30.037500000000005</c:v>
              </c:pt>
              <c:pt idx="84">
                <c:v>-32.266666666666637</c:v>
              </c:pt>
              <c:pt idx="85">
                <c:v>-34.379166666666627</c:v>
              </c:pt>
              <c:pt idx="86">
                <c:v>-35.387499999999996</c:v>
              </c:pt>
              <c:pt idx="87">
                <c:v>-36.670833333333327</c:v>
              </c:pt>
              <c:pt idx="88">
                <c:v>-38.325000000000003</c:v>
              </c:pt>
              <c:pt idx="89">
                <c:v>-40.083333333333336</c:v>
              </c:pt>
              <c:pt idx="90">
                <c:v>-41.958333333333336</c:v>
              </c:pt>
              <c:pt idx="91">
                <c:v>-40.3541666666666</c:v>
              </c:pt>
              <c:pt idx="92">
                <c:v>-37.425000000000011</c:v>
              </c:pt>
              <c:pt idx="93">
                <c:v>-40.012500000000003</c:v>
              </c:pt>
              <c:pt idx="94">
                <c:v>-44.875</c:v>
              </c:pt>
              <c:pt idx="95">
                <c:v>-50.158333333333331</c:v>
              </c:pt>
              <c:pt idx="96">
                <c:v>-50.641666666666609</c:v>
              </c:pt>
              <c:pt idx="97">
                <c:v>-49.066666666666613</c:v>
              </c:pt>
              <c:pt idx="98">
                <c:v>-48.404166666666612</c:v>
              </c:pt>
              <c:pt idx="99">
                <c:v>-49.470833333333324</c:v>
              </c:pt>
              <c:pt idx="100">
                <c:v>-50.275000000000013</c:v>
              </c:pt>
              <c:pt idx="101">
                <c:v>-50.666666666666615</c:v>
              </c:pt>
              <c:pt idx="102">
                <c:v>-49.120833333333337</c:v>
              </c:pt>
              <c:pt idx="103">
                <c:v>-49.129166666666634</c:v>
              </c:pt>
              <c:pt idx="104">
                <c:v>-50.8125</c:v>
              </c:pt>
              <c:pt idx="105">
                <c:v>-52.954166666666609</c:v>
              </c:pt>
              <c:pt idx="106">
                <c:v>-55.954166666666609</c:v>
              </c:pt>
              <c:pt idx="107">
                <c:v>-56.795833333333348</c:v>
              </c:pt>
              <c:pt idx="108">
                <c:v>-57.1</c:v>
              </c:pt>
              <c:pt idx="109">
                <c:v>-55.8</c:v>
              </c:pt>
            </c:numLit>
          </c:val>
        </c:ser>
        <c:ser>
          <c:idx val="1"/>
          <c:order val="1"/>
          <c:tx>
            <c:v>jan.03 jul.03 jan.04 jul.04 jan.05 jul.05 jan.06 jul.06 jan.07 jul.07 jan.08 jul.08 jan.09 jul.09 jan.10 jul.10 jan.11 jul.11 jan.12</c:v>
          </c:tx>
          <c:spPr>
            <a:ln w="25400">
              <a:solidFill>
                <a:srgbClr val="008000"/>
              </a:solidFill>
              <a:prstDash val="solid"/>
            </a:ln>
          </c:spPr>
          <c:marker>
            <c:symbol val="none"/>
          </c:marker>
          <c:cat>
            <c:strLit>
              <c:ptCount val="110"/>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strLit>
          </c:cat>
          <c:val>
            <c:numLit>
              <c:formatCode>General</c:formatCode>
              <c:ptCount val="110"/>
              <c:pt idx="0">
                <c:v>60.112499999999983</c:v>
              </c:pt>
              <c:pt idx="1">
                <c:v>63.629166666666634</c:v>
              </c:pt>
              <c:pt idx="2">
                <c:v>66.712499999999991</c:v>
              </c:pt>
              <c:pt idx="3">
                <c:v>68.012500000000003</c:v>
              </c:pt>
              <c:pt idx="4">
                <c:v>65.762500000000003</c:v>
              </c:pt>
              <c:pt idx="5">
                <c:v>62.945833333333326</c:v>
              </c:pt>
              <c:pt idx="6">
                <c:v>59.212500000000013</c:v>
              </c:pt>
              <c:pt idx="7">
                <c:v>56.329166666666609</c:v>
              </c:pt>
              <c:pt idx="8">
                <c:v>54.862500000000011</c:v>
              </c:pt>
              <c:pt idx="9">
                <c:v>55.112500000000011</c:v>
              </c:pt>
              <c:pt idx="10">
                <c:v>56.329166666666609</c:v>
              </c:pt>
              <c:pt idx="11">
                <c:v>56.729166666666629</c:v>
              </c:pt>
              <c:pt idx="12">
                <c:v>57.629166666666634</c:v>
              </c:pt>
              <c:pt idx="13">
                <c:v>58.079166666666609</c:v>
              </c:pt>
              <c:pt idx="14">
                <c:v>58.262500000000017</c:v>
              </c:pt>
              <c:pt idx="15">
                <c:v>57.612500000000011</c:v>
              </c:pt>
              <c:pt idx="16">
                <c:v>55.395833333333314</c:v>
              </c:pt>
              <c:pt idx="17">
                <c:v>50.179166666666617</c:v>
              </c:pt>
              <c:pt idx="18">
                <c:v>44.245833333333316</c:v>
              </c:pt>
              <c:pt idx="19">
                <c:v>40.245833333333316</c:v>
              </c:pt>
              <c:pt idx="20">
                <c:v>41.012499999999989</c:v>
              </c:pt>
              <c:pt idx="21">
                <c:v>43.879166666666613</c:v>
              </c:pt>
              <c:pt idx="22">
                <c:v>47.395833333333321</c:v>
              </c:pt>
              <c:pt idx="23">
                <c:v>49.412499999999987</c:v>
              </c:pt>
              <c:pt idx="24">
                <c:v>50.945833333333304</c:v>
              </c:pt>
              <c:pt idx="25">
                <c:v>50.295833333333313</c:v>
              </c:pt>
              <c:pt idx="26">
                <c:v>47.729166666666629</c:v>
              </c:pt>
              <c:pt idx="27">
                <c:v>44.245833333333316</c:v>
              </c:pt>
              <c:pt idx="28">
                <c:v>42.345833333333324</c:v>
              </c:pt>
              <c:pt idx="29">
                <c:v>44.895833333333321</c:v>
              </c:pt>
              <c:pt idx="30">
                <c:v>49.279166666666633</c:v>
              </c:pt>
              <c:pt idx="31">
                <c:v>52.095833333333331</c:v>
              </c:pt>
              <c:pt idx="32">
                <c:v>52.595833333333331</c:v>
              </c:pt>
              <c:pt idx="33">
                <c:v>51.895833333333321</c:v>
              </c:pt>
              <c:pt idx="34">
                <c:v>53.112500000000011</c:v>
              </c:pt>
              <c:pt idx="35">
                <c:v>54.429166666666617</c:v>
              </c:pt>
              <c:pt idx="36">
                <c:v>55.212500000000006</c:v>
              </c:pt>
              <c:pt idx="37">
                <c:v>54.495833333333316</c:v>
              </c:pt>
              <c:pt idx="38">
                <c:v>51.479166666666615</c:v>
              </c:pt>
              <c:pt idx="39">
                <c:v>48.979166666666615</c:v>
              </c:pt>
              <c:pt idx="40">
                <c:v>46.579166666666609</c:v>
              </c:pt>
              <c:pt idx="41">
                <c:v>46.162500000000016</c:v>
              </c:pt>
              <c:pt idx="42">
                <c:v>45.145833333333314</c:v>
              </c:pt>
              <c:pt idx="43">
                <c:v>43.279166666666633</c:v>
              </c:pt>
              <c:pt idx="44">
                <c:v>40.962500000000006</c:v>
              </c:pt>
              <c:pt idx="45">
                <c:v>40.245833333333316</c:v>
              </c:pt>
              <c:pt idx="46">
                <c:v>40.245833333333316</c:v>
              </c:pt>
              <c:pt idx="47">
                <c:v>40.262500000000017</c:v>
              </c:pt>
              <c:pt idx="48">
                <c:v>39.279166666666633</c:v>
              </c:pt>
              <c:pt idx="49">
                <c:v>38.912500000000001</c:v>
              </c:pt>
              <c:pt idx="50">
                <c:v>41.462500000000013</c:v>
              </c:pt>
              <c:pt idx="51">
                <c:v>42.295833333333348</c:v>
              </c:pt>
              <c:pt idx="52">
                <c:v>41.845833333333324</c:v>
              </c:pt>
              <c:pt idx="53">
                <c:v>41.295833333333348</c:v>
              </c:pt>
              <c:pt idx="54">
                <c:v>41.512500000000003</c:v>
              </c:pt>
              <c:pt idx="55">
                <c:v>43.045833333333327</c:v>
              </c:pt>
              <c:pt idx="56">
                <c:v>43.629166666666634</c:v>
              </c:pt>
              <c:pt idx="57">
                <c:v>44.912500000000001</c:v>
              </c:pt>
              <c:pt idx="58">
                <c:v>45.595833333333331</c:v>
              </c:pt>
              <c:pt idx="59">
                <c:v>46.229166666666629</c:v>
              </c:pt>
              <c:pt idx="60">
                <c:v>47.545833333333306</c:v>
              </c:pt>
              <c:pt idx="61">
                <c:v>48.729166666666629</c:v>
              </c:pt>
              <c:pt idx="62">
                <c:v>47.5625</c:v>
              </c:pt>
              <c:pt idx="63">
                <c:v>46.079166666666609</c:v>
              </c:pt>
              <c:pt idx="64">
                <c:v>46.352777777777746</c:v>
              </c:pt>
              <c:pt idx="65">
                <c:v>48.093055555555551</c:v>
              </c:pt>
              <c:pt idx="66">
                <c:v>50.816666666666585</c:v>
              </c:pt>
              <c:pt idx="67">
                <c:v>49.333333333333336</c:v>
              </c:pt>
              <c:pt idx="68">
                <c:v>45.483333333333327</c:v>
              </c:pt>
              <c:pt idx="69">
                <c:v>45.300000000000004</c:v>
              </c:pt>
              <c:pt idx="70">
                <c:v>51.85</c:v>
              </c:pt>
              <c:pt idx="71">
                <c:v>61.083333333333336</c:v>
              </c:pt>
              <c:pt idx="72">
                <c:v>68.899999999999991</c:v>
              </c:pt>
              <c:pt idx="73">
                <c:v>76.099999999999994</c:v>
              </c:pt>
              <c:pt idx="74">
                <c:v>79.783333333333289</c:v>
              </c:pt>
              <c:pt idx="75">
                <c:v>78.400000000000006</c:v>
              </c:pt>
              <c:pt idx="76">
                <c:v>73.800000000000011</c:v>
              </c:pt>
              <c:pt idx="77">
                <c:v>69.983333333333292</c:v>
              </c:pt>
              <c:pt idx="78">
                <c:v>64.083333333333286</c:v>
              </c:pt>
              <c:pt idx="79">
                <c:v>57.733333333333348</c:v>
              </c:pt>
              <c:pt idx="80">
                <c:v>52.5</c:v>
              </c:pt>
              <c:pt idx="81">
                <c:v>50.25</c:v>
              </c:pt>
              <c:pt idx="82">
                <c:v>51.349999999999994</c:v>
              </c:pt>
              <c:pt idx="83">
                <c:v>54.266666666666637</c:v>
              </c:pt>
              <c:pt idx="84">
                <c:v>56.05</c:v>
              </c:pt>
              <c:pt idx="85">
                <c:v>56.666666666666622</c:v>
              </c:pt>
              <c:pt idx="86">
                <c:v>56.016666666666595</c:v>
              </c:pt>
              <c:pt idx="87">
                <c:v>55.383333333333326</c:v>
              </c:pt>
              <c:pt idx="88">
                <c:v>54.61666666666661</c:v>
              </c:pt>
              <c:pt idx="89">
                <c:v>54.86666666666661</c:v>
              </c:pt>
              <c:pt idx="90">
                <c:v>56.566666666666613</c:v>
              </c:pt>
              <c:pt idx="91">
                <c:v>55.5</c:v>
              </c:pt>
              <c:pt idx="92">
                <c:v>52.483333333333327</c:v>
              </c:pt>
              <c:pt idx="93">
                <c:v>53.733333333333348</c:v>
              </c:pt>
              <c:pt idx="94">
                <c:v>57.100000000000009</c:v>
              </c:pt>
              <c:pt idx="95">
                <c:v>62.266666666666637</c:v>
              </c:pt>
              <c:pt idx="96">
                <c:v>63.316666666666585</c:v>
              </c:pt>
              <c:pt idx="97">
                <c:v>62.1</c:v>
              </c:pt>
              <c:pt idx="98">
                <c:v>60.6</c:v>
              </c:pt>
              <c:pt idx="99">
                <c:v>60.933333333333337</c:v>
              </c:pt>
              <c:pt idx="100">
                <c:v>61.9166666666666</c:v>
              </c:pt>
              <c:pt idx="101">
                <c:v>63.533333333333331</c:v>
              </c:pt>
              <c:pt idx="102">
                <c:v>63.216666666666612</c:v>
              </c:pt>
              <c:pt idx="103">
                <c:v>63.733333333333348</c:v>
              </c:pt>
              <c:pt idx="104">
                <c:v>64.566666666666663</c:v>
              </c:pt>
              <c:pt idx="105">
                <c:v>67.133333333333255</c:v>
              </c:pt>
              <c:pt idx="106">
                <c:v>70.666666666666671</c:v>
              </c:pt>
              <c:pt idx="107">
                <c:v>72.849999999999994</c:v>
              </c:pt>
              <c:pt idx="108">
                <c:v>74.099999999999994</c:v>
              </c:pt>
              <c:pt idx="109">
                <c:v>74.5</c:v>
              </c:pt>
            </c:numLit>
          </c:val>
        </c:ser>
        <c:marker val="1"/>
        <c:axId val="95391104"/>
        <c:axId val="95401088"/>
      </c:lineChart>
      <c:catAx>
        <c:axId val="95391104"/>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rgbClr val="008000"/>
                </a:solidFill>
                <a:latin typeface="Arial"/>
                <a:ea typeface="Arial"/>
                <a:cs typeface="Arial"/>
              </a:defRPr>
            </a:pPr>
            <a:endParaRPr lang="pt-PT"/>
          </a:p>
        </c:txPr>
        <c:crossAx val="95401088"/>
        <c:crosses val="autoZero"/>
        <c:auto val="1"/>
        <c:lblAlgn val="ctr"/>
        <c:lblOffset val="100"/>
        <c:tickLblSkip val="6"/>
        <c:tickMarkSkip val="1"/>
      </c:catAx>
      <c:valAx>
        <c:axId val="95401088"/>
        <c:scaling>
          <c:orientation val="minMax"/>
          <c:max val="85"/>
          <c:min val="-75"/>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rgbClr val="008000"/>
                </a:solidFill>
                <a:latin typeface="Arial"/>
                <a:ea typeface="Arial"/>
                <a:cs typeface="Arial"/>
              </a:defRPr>
            </a:pPr>
            <a:endParaRPr lang="pt-PT"/>
          </a:p>
        </c:txPr>
        <c:crossAx val="95391104"/>
        <c:crosses val="autoZero"/>
        <c:crossBetween val="between"/>
        <c:majorUnit val="40"/>
      </c:valAx>
      <c:spPr>
        <a:gradFill rotWithShape="0">
          <a:gsLst>
            <a:gs pos="0">
              <a:srgbClr val="FFF2E5"/>
            </a:gs>
            <a:gs pos="100000">
              <a:srgbClr val="FFFFFF"/>
            </a:gs>
          </a:gsLst>
          <a:lin ang="5400000" scaled="1"/>
        </a:gradFill>
        <a:ln w="3175">
          <a:solidFill>
            <a:srgbClr val="FFFFFF"/>
          </a:solidFill>
          <a:prstDash val="solid"/>
        </a:ln>
      </c:spPr>
    </c:plotArea>
    <c:plotVisOnly val="1"/>
    <c:dispBlanksAs val="gap"/>
  </c:chart>
  <c:spPr>
    <a:solidFill>
      <a:srgbClr val="FFF2E5"/>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15.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1" i="0" u="none" strike="noStrike" baseline="0">
                <a:solidFill>
                  <a:srgbClr val="008000"/>
                </a:solidFill>
                <a:latin typeface="Arial"/>
                <a:ea typeface="Arial"/>
                <a:cs typeface="Arial"/>
              </a:defRPr>
            </a:pPr>
            <a:r>
              <a:rPr lang="pt-PT"/>
              <a:t>desemprego registado... 
</a:t>
            </a:r>
          </a:p>
        </c:rich>
      </c:tx>
      <c:layout>
        <c:manualLayout>
          <c:xMode val="edge"/>
          <c:yMode val="edge"/>
          <c:x val="0.29376876562998905"/>
          <c:y val="4.5197740112994364E-2"/>
        </c:manualLayout>
      </c:layout>
      <c:spPr>
        <a:noFill/>
        <a:ln w="25400">
          <a:noFill/>
        </a:ln>
      </c:spPr>
    </c:title>
    <c:plotArea>
      <c:layout>
        <c:manualLayout>
          <c:layoutTarget val="inner"/>
          <c:xMode val="edge"/>
          <c:yMode val="edge"/>
          <c:x val="8.8495830152534566E-2"/>
          <c:y val="0.24858894216181299"/>
          <c:w val="0.8377605254439916"/>
          <c:h val="0.4689291408961252"/>
        </c:manualLayout>
      </c:layout>
      <c:lineChart>
        <c:grouping val="standard"/>
        <c:ser>
          <c:idx val="0"/>
          <c:order val="0"/>
          <c:tx>
            <c:v>desemprego registado no final do período (milhares)</c:v>
          </c:tx>
          <c:spPr>
            <a:ln w="25400">
              <a:solidFill>
                <a:srgbClr val="008000"/>
              </a:solidFill>
              <a:prstDash val="solid"/>
            </a:ln>
          </c:spPr>
          <c:marker>
            <c:symbol val="none"/>
          </c:marker>
          <c:dLbls>
            <c:dLbl>
              <c:idx val="71"/>
              <c:layout>
                <c:manualLayout>
                  <c:x val="-0.3510098405840863"/>
                  <c:y val="-0.19857704227649692"/>
                </c:manualLayout>
              </c:layout>
              <c:tx>
                <c:rich>
                  <a:bodyPr/>
                  <a:lstStyle/>
                  <a:p>
                    <a:pPr>
                      <a:defRPr sz="800" b="0" i="0" u="none" strike="noStrike" baseline="0">
                        <a:solidFill>
                          <a:srgbClr val="000000"/>
                        </a:solidFill>
                        <a:latin typeface="Arial"/>
                        <a:ea typeface="Arial"/>
                        <a:cs typeface="Arial"/>
                      </a:defRPr>
                    </a:pPr>
                    <a:r>
                      <a:rPr lang="pt-PT" sz="700" b="0" i="0" u="none" strike="noStrike" baseline="0">
                        <a:solidFill>
                          <a:srgbClr val="008000"/>
                        </a:solidFill>
                        <a:latin typeface="Arial"/>
                        <a:cs typeface="Arial"/>
                      </a:rPr>
                      <a:t>… no final do período </a:t>
                    </a:r>
                    <a:r>
                      <a:rPr lang="pt-PT" sz="600" b="0" i="0" u="none" strike="noStrike" baseline="0">
                        <a:solidFill>
                          <a:srgbClr val="008000"/>
                        </a:solidFill>
                        <a:latin typeface="Arial"/>
                        <a:cs typeface="Arial"/>
                      </a:rPr>
                      <a:t>(milhares)</a:t>
                    </a:r>
                  </a:p>
                </c:rich>
              </c:tx>
              <c:spPr>
                <a:noFill/>
                <a:ln w="25400">
                  <a:noFill/>
                </a:ln>
              </c:spPr>
              <c:dLblPos val="r"/>
            </c:dLbl>
            <c:delete val="1"/>
          </c:dLbls>
          <c:cat>
            <c:strLit>
              <c:ptCount val="110"/>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strLit>
          </c:cat>
          <c:val>
            <c:numLit>
              <c:formatCode>General</c:formatCode>
              <c:ptCount val="110"/>
              <c:pt idx="0">
                <c:v>402.6019999999998</c:v>
              </c:pt>
              <c:pt idx="1">
                <c:v>412.49699999999973</c:v>
              </c:pt>
              <c:pt idx="2">
                <c:v>421.05799999999999</c:v>
              </c:pt>
              <c:pt idx="3">
                <c:v>423.59500000000003</c:v>
              </c:pt>
              <c:pt idx="4">
                <c:v>418.53799999999984</c:v>
              </c:pt>
              <c:pt idx="5">
                <c:v>414.14499999999998</c:v>
              </c:pt>
              <c:pt idx="6">
                <c:v>419.375</c:v>
              </c:pt>
              <c:pt idx="7">
                <c:v>420.89099999999985</c:v>
              </c:pt>
              <c:pt idx="8">
                <c:v>440.66800000000001</c:v>
              </c:pt>
              <c:pt idx="9">
                <c:v>447.91699999999963</c:v>
              </c:pt>
              <c:pt idx="10">
                <c:v>453.72699999999963</c:v>
              </c:pt>
              <c:pt idx="11">
                <c:v>452.5419999999998</c:v>
              </c:pt>
              <c:pt idx="12">
                <c:v>464.45</c:v>
              </c:pt>
              <c:pt idx="13">
                <c:v>467.54</c:v>
              </c:pt>
              <c:pt idx="14">
                <c:v>471.089</c:v>
              </c:pt>
              <c:pt idx="15">
                <c:v>462.05599999999993</c:v>
              </c:pt>
              <c:pt idx="16">
                <c:v>452.14000000000016</c:v>
              </c:pt>
              <c:pt idx="17">
                <c:v>444.6789999999998</c:v>
              </c:pt>
              <c:pt idx="18">
                <c:v>446.09099999999984</c:v>
              </c:pt>
              <c:pt idx="19">
                <c:v>449.76</c:v>
              </c:pt>
              <c:pt idx="20">
                <c:v>466.529</c:v>
              </c:pt>
              <c:pt idx="21">
                <c:v>467.80900000000008</c:v>
              </c:pt>
              <c:pt idx="22">
                <c:v>471.19</c:v>
              </c:pt>
              <c:pt idx="23">
                <c:v>468.8519999999998</c:v>
              </c:pt>
              <c:pt idx="24">
                <c:v>483.447</c:v>
              </c:pt>
              <c:pt idx="25">
                <c:v>487.62299999999999</c:v>
              </c:pt>
              <c:pt idx="26">
                <c:v>484.48699999999974</c:v>
              </c:pt>
              <c:pt idx="27">
                <c:v>478.608</c:v>
              </c:pt>
              <c:pt idx="28">
                <c:v>470.274</c:v>
              </c:pt>
              <c:pt idx="29">
                <c:v>463.67599999999999</c:v>
              </c:pt>
              <c:pt idx="30">
                <c:v>460.41199999999964</c:v>
              </c:pt>
              <c:pt idx="31">
                <c:v>464.88799999999981</c:v>
              </c:pt>
              <c:pt idx="32">
                <c:v>482.548</c:v>
              </c:pt>
              <c:pt idx="33">
                <c:v>484.72999999999985</c:v>
              </c:pt>
              <c:pt idx="34">
                <c:v>486.31099999999981</c:v>
              </c:pt>
              <c:pt idx="35">
                <c:v>479.37299999999999</c:v>
              </c:pt>
              <c:pt idx="36">
                <c:v>491.18400000000008</c:v>
              </c:pt>
              <c:pt idx="37">
                <c:v>487.93599999999964</c:v>
              </c:pt>
              <c:pt idx="38">
                <c:v>480.16399999999999</c:v>
              </c:pt>
              <c:pt idx="39">
                <c:v>469.25299999999999</c:v>
              </c:pt>
              <c:pt idx="40">
                <c:v>457.00900000000001</c:v>
              </c:pt>
              <c:pt idx="41">
                <c:v>442.49899999999974</c:v>
              </c:pt>
              <c:pt idx="42">
                <c:v>436.90099999999984</c:v>
              </c:pt>
              <c:pt idx="43">
                <c:v>436.79199999999963</c:v>
              </c:pt>
              <c:pt idx="44">
                <c:v>448.73599999999976</c:v>
              </c:pt>
              <c:pt idx="45">
                <c:v>453.02799999999985</c:v>
              </c:pt>
              <c:pt idx="46">
                <c:v>457.72799999999984</c:v>
              </c:pt>
              <c:pt idx="47">
                <c:v>452.65100000000001</c:v>
              </c:pt>
              <c:pt idx="48">
                <c:v>457.63400000000001</c:v>
              </c:pt>
              <c:pt idx="49">
                <c:v>450.83699999999976</c:v>
              </c:pt>
              <c:pt idx="50">
                <c:v>441.35599999999999</c:v>
              </c:pt>
              <c:pt idx="51">
                <c:v>420.685</c:v>
              </c:pt>
              <c:pt idx="52">
                <c:v>397.48200000000003</c:v>
              </c:pt>
              <c:pt idx="53">
                <c:v>388.6190000000002</c:v>
              </c:pt>
              <c:pt idx="54">
                <c:v>389.57100000000003</c:v>
              </c:pt>
              <c:pt idx="55">
                <c:v>392.03799999999984</c:v>
              </c:pt>
              <c:pt idx="56">
                <c:v>397.92799999999977</c:v>
              </c:pt>
              <c:pt idx="57">
                <c:v>398.79299999999984</c:v>
              </c:pt>
              <c:pt idx="58">
                <c:v>397.19200000000001</c:v>
              </c:pt>
              <c:pt idx="59">
                <c:v>390.28</c:v>
              </c:pt>
              <c:pt idx="60">
                <c:v>399.67399999999981</c:v>
              </c:pt>
              <c:pt idx="61">
                <c:v>398.57900000000001</c:v>
              </c:pt>
              <c:pt idx="62">
                <c:v>391.02599999999984</c:v>
              </c:pt>
              <c:pt idx="63">
                <c:v>386.34100000000001</c:v>
              </c:pt>
              <c:pt idx="64">
                <c:v>383.35700000000008</c:v>
              </c:pt>
              <c:pt idx="65">
                <c:v>382.49799999999976</c:v>
              </c:pt>
              <c:pt idx="66">
                <c:v>381.77599999999984</c:v>
              </c:pt>
              <c:pt idx="67">
                <c:v>389.94400000000002</c:v>
              </c:pt>
              <c:pt idx="68">
                <c:v>395.24299999999999</c:v>
              </c:pt>
              <c:pt idx="69">
                <c:v>400.81400000000002</c:v>
              </c:pt>
              <c:pt idx="70">
                <c:v>408.59799999999984</c:v>
              </c:pt>
              <c:pt idx="71">
                <c:v>416.005</c:v>
              </c:pt>
              <c:pt idx="72">
                <c:v>447.96599999999984</c:v>
              </c:pt>
              <c:pt idx="73">
                <c:v>469.29899999999964</c:v>
              </c:pt>
              <c:pt idx="74">
                <c:v>484.1309999999998</c:v>
              </c:pt>
              <c:pt idx="75">
                <c:v>491.63499999999999</c:v>
              </c:pt>
              <c:pt idx="76">
                <c:v>489.11500000000001</c:v>
              </c:pt>
              <c:pt idx="77">
                <c:v>489.82</c:v>
              </c:pt>
              <c:pt idx="78">
                <c:v>496.68299999999999</c:v>
              </c:pt>
              <c:pt idx="79">
                <c:v>501.66300000000001</c:v>
              </c:pt>
              <c:pt idx="80">
                <c:v>510.35599999999999</c:v>
              </c:pt>
              <c:pt idx="81">
                <c:v>517.52599999999961</c:v>
              </c:pt>
              <c:pt idx="82">
                <c:v>523.67999999999995</c:v>
              </c:pt>
              <c:pt idx="83">
                <c:v>524.67400000000032</c:v>
              </c:pt>
              <c:pt idx="84">
                <c:v>560.31199999999967</c:v>
              </c:pt>
              <c:pt idx="85">
                <c:v>561.31499999999971</c:v>
              </c:pt>
              <c:pt idx="86">
                <c:v>571.75400000000002</c:v>
              </c:pt>
              <c:pt idx="87">
                <c:v>570.76800000000003</c:v>
              </c:pt>
              <c:pt idx="88">
                <c:v>560.75099999999998</c:v>
              </c:pt>
              <c:pt idx="89">
                <c:v>551.86799999999948</c:v>
              </c:pt>
              <c:pt idx="90">
                <c:v>548.06699999999967</c:v>
              </c:pt>
              <c:pt idx="91">
                <c:v>549.654</c:v>
              </c:pt>
              <c:pt idx="92">
                <c:v>555.81999999999971</c:v>
              </c:pt>
              <c:pt idx="93">
                <c:v>550.84599999999966</c:v>
              </c:pt>
              <c:pt idx="94">
                <c:v>546.9259999999997</c:v>
              </c:pt>
              <c:pt idx="95">
                <c:v>541.83999999999969</c:v>
              </c:pt>
              <c:pt idx="96">
                <c:v>557.24400000000003</c:v>
              </c:pt>
              <c:pt idx="97">
                <c:v>555.54699999999968</c:v>
              </c:pt>
              <c:pt idx="98">
                <c:v>551.86099999999965</c:v>
              </c:pt>
              <c:pt idx="99">
                <c:v>541.97400000000005</c:v>
              </c:pt>
              <c:pt idx="100">
                <c:v>530.61599999999999</c:v>
              </c:pt>
              <c:pt idx="101">
                <c:v>518.70500000000004</c:v>
              </c:pt>
              <c:pt idx="102">
                <c:v>524.11800000000005</c:v>
              </c:pt>
              <c:pt idx="103">
                <c:v>533.37199999999996</c:v>
              </c:pt>
              <c:pt idx="104">
                <c:v>554.08600000000001</c:v>
              </c:pt>
              <c:pt idx="105">
                <c:v>567.25</c:v>
              </c:pt>
              <c:pt idx="106">
                <c:v>583.41999999999996</c:v>
              </c:pt>
              <c:pt idx="107">
                <c:v>605.13400000000001</c:v>
              </c:pt>
              <c:pt idx="108">
                <c:v>637.66199999999969</c:v>
              </c:pt>
              <c:pt idx="109">
                <c:v>648.01800000000003</c:v>
              </c:pt>
            </c:numLit>
          </c:val>
        </c:ser>
        <c:marker val="1"/>
        <c:axId val="95531008"/>
        <c:axId val="95532544"/>
      </c:lineChart>
      <c:lineChart>
        <c:grouping val="standard"/>
        <c:ser>
          <c:idx val="1"/>
          <c:order val="1"/>
          <c:tx>
            <c:v>…ao longo do período (v.h.)</c:v>
          </c:tx>
          <c:spPr>
            <a:ln w="25400">
              <a:solidFill>
                <a:srgbClr val="808080"/>
              </a:solidFill>
              <a:prstDash val="solid"/>
            </a:ln>
          </c:spPr>
          <c:marker>
            <c:symbol val="none"/>
          </c:marker>
          <c:dLbls>
            <c:dLbl>
              <c:idx val="37"/>
              <c:layout>
                <c:manualLayout>
                  <c:x val="0.29986822443654731"/>
                  <c:y val="-0.13536307961504812"/>
                </c:manualLayout>
              </c:layout>
              <c:tx>
                <c:rich>
                  <a:bodyPr/>
                  <a:lstStyle/>
                  <a:p>
                    <a:pPr>
                      <a:defRPr sz="800" b="0" i="0" u="none" strike="noStrike" baseline="0">
                        <a:solidFill>
                          <a:srgbClr val="000000"/>
                        </a:solidFill>
                        <a:latin typeface="Arial"/>
                        <a:ea typeface="Arial"/>
                        <a:cs typeface="Arial"/>
                      </a:defRPr>
                    </a:pPr>
                    <a:r>
                      <a:rPr lang="pt-PT" sz="700" b="0" i="0" u="none" strike="noStrike" baseline="0">
                        <a:solidFill>
                          <a:srgbClr val="333333"/>
                        </a:solidFill>
                        <a:latin typeface="Arial"/>
                        <a:cs typeface="Arial"/>
                      </a:rPr>
                      <a:t>…ao longo do período </a:t>
                    </a:r>
                    <a:r>
                      <a:rPr lang="pt-PT" sz="600" b="0" i="0" u="none" strike="noStrike" baseline="0">
                        <a:solidFill>
                          <a:srgbClr val="333333"/>
                        </a:solidFill>
                        <a:latin typeface="Arial"/>
                        <a:cs typeface="Arial"/>
                      </a:rPr>
                      <a:t>(vh)</a:t>
                    </a:r>
                  </a:p>
                </c:rich>
              </c:tx>
              <c:spPr>
                <a:noFill/>
                <a:ln w="25400">
                  <a:noFill/>
                </a:ln>
              </c:spPr>
              <c:dLblPos val="r"/>
            </c:dLbl>
            <c:delete val="1"/>
          </c:dLbls>
          <c:cat>
            <c:strLit>
              <c:ptCount val="110"/>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strLit>
          </c:cat>
          <c:val>
            <c:numLit>
              <c:formatCode>General</c:formatCode>
              <c:ptCount val="110"/>
              <c:pt idx="0">
                <c:v>18.363751817939722</c:v>
              </c:pt>
              <c:pt idx="1">
                <c:v>25.219242230736473</c:v>
              </c:pt>
              <c:pt idx="2">
                <c:v>23.4470716207706</c:v>
              </c:pt>
              <c:pt idx="3">
                <c:v>12.864659375774773</c:v>
              </c:pt>
              <c:pt idx="4">
                <c:v>15.684421534936989</c:v>
              </c:pt>
              <c:pt idx="5">
                <c:v>10.681557846506289</c:v>
              </c:pt>
              <c:pt idx="6">
                <c:v>11.914483528188498</c:v>
              </c:pt>
              <c:pt idx="7">
                <c:v>5.8919506889050215</c:v>
              </c:pt>
              <c:pt idx="8">
                <c:v>8.1377097213017429</c:v>
              </c:pt>
              <c:pt idx="9">
                <c:v>-0.48061287175225109</c:v>
              </c:pt>
              <c:pt idx="10">
                <c:v>-2.0618117531789784</c:v>
              </c:pt>
              <c:pt idx="11">
                <c:v>3.9882779793469338</c:v>
              </c:pt>
              <c:pt idx="12">
                <c:v>-8.1008583690987059</c:v>
              </c:pt>
              <c:pt idx="13">
                <c:v>-3.5243988123569232</c:v>
              </c:pt>
              <c:pt idx="14">
                <c:v>8.6840579710144752</c:v>
              </c:pt>
              <c:pt idx="15">
                <c:v>-2.0038563862244008</c:v>
              </c:pt>
              <c:pt idx="16">
                <c:v>-3.7948362502166058</c:v>
              </c:pt>
              <c:pt idx="17">
                <c:v>3.7832399022567316</c:v>
              </c:pt>
              <c:pt idx="18">
                <c:v>2.2660835278465212E-3</c:v>
              </c:pt>
              <c:pt idx="19">
                <c:v>18.007761228100215</c:v>
              </c:pt>
              <c:pt idx="20">
                <c:v>15.490936068640744</c:v>
              </c:pt>
              <c:pt idx="21">
                <c:v>-6.8681917211328987</c:v>
              </c:pt>
              <c:pt idx="22">
                <c:v>14.242839433679123</c:v>
              </c:pt>
              <c:pt idx="23">
                <c:v>5.6013312219866274</c:v>
              </c:pt>
              <c:pt idx="24">
                <c:v>6.2463514302393524</c:v>
              </c:pt>
              <c:pt idx="25">
                <c:v>3.462857679838359</c:v>
              </c:pt>
              <c:pt idx="26">
                <c:v>0.46084915724344827</c:v>
              </c:pt>
              <c:pt idx="27">
                <c:v>9.5591531755915238</c:v>
              </c:pt>
              <c:pt idx="28">
                <c:v>9.9397900370522763</c:v>
              </c:pt>
              <c:pt idx="29">
                <c:v>15.697626104540042</c:v>
              </c:pt>
              <c:pt idx="30">
                <c:v>-2.979832313618866</c:v>
              </c:pt>
              <c:pt idx="31">
                <c:v>2.5146891699107767</c:v>
              </c:pt>
              <c:pt idx="32">
                <c:v>-3.9645854571352732</c:v>
              </c:pt>
              <c:pt idx="33">
                <c:v>2.9865294266721243</c:v>
              </c:pt>
              <c:pt idx="34">
                <c:v>0.91566723776890235</c:v>
              </c:pt>
              <c:pt idx="35">
                <c:v>7.426421999695032</c:v>
              </c:pt>
              <c:pt idx="36">
                <c:v>7.757887274016289</c:v>
              </c:pt>
              <c:pt idx="37">
                <c:v>-0.95140781108082884</c:v>
              </c:pt>
              <c:pt idx="38">
                <c:v>10.151637429384547</c:v>
              </c:pt>
              <c:pt idx="39">
                <c:v>-12.39201600436483</c:v>
              </c:pt>
              <c:pt idx="40">
                <c:v>2.5932080417534698</c:v>
              </c:pt>
              <c:pt idx="41">
                <c:v>-7.6613675541092899E-2</c:v>
              </c:pt>
              <c:pt idx="42">
                <c:v>1.9595936003737213</c:v>
              </c:pt>
              <c:pt idx="43">
                <c:v>2.0331627237776262</c:v>
              </c:pt>
              <c:pt idx="44">
                <c:v>-5.1374145703068139</c:v>
              </c:pt>
              <c:pt idx="45">
                <c:v>8.8493062522478247</c:v>
              </c:pt>
              <c:pt idx="46">
                <c:v>2.6994397389221052</c:v>
              </c:pt>
              <c:pt idx="47">
                <c:v>-1.1994889751111855</c:v>
              </c:pt>
              <c:pt idx="48">
                <c:v>-5.9345033472046262</c:v>
              </c:pt>
              <c:pt idx="49">
                <c:v>-1.8133467825130138</c:v>
              </c:pt>
              <c:pt idx="50">
                <c:v>-10.340107199321324</c:v>
              </c:pt>
              <c:pt idx="51">
                <c:v>-1.4868827360718269</c:v>
              </c:pt>
              <c:pt idx="52">
                <c:v>-2.6759438804608178</c:v>
              </c:pt>
              <c:pt idx="53">
                <c:v>-5.7049070346942727</c:v>
              </c:pt>
              <c:pt idx="54">
                <c:v>2.8794612177578172</c:v>
              </c:pt>
              <c:pt idx="55">
                <c:v>-6.0750364086086144</c:v>
              </c:pt>
              <c:pt idx="56">
                <c:v>-13.236353603016687</c:v>
              </c:pt>
              <c:pt idx="57">
                <c:v>-3.3649833055091731</c:v>
              </c:pt>
              <c:pt idx="58">
                <c:v>-12.73649020976452</c:v>
              </c:pt>
              <c:pt idx="59">
                <c:v>-15.136131797610219</c:v>
              </c:pt>
              <c:pt idx="60">
                <c:v>-3.3870149853992837</c:v>
              </c:pt>
              <c:pt idx="61">
                <c:v>2.7153864113938817</c:v>
              </c:pt>
              <c:pt idx="62">
                <c:v>-7.5479001354751274</c:v>
              </c:pt>
              <c:pt idx="63">
                <c:v>21.472974396796964</c:v>
              </c:pt>
              <c:pt idx="64">
                <c:v>-0.22502461206693747</c:v>
              </c:pt>
              <c:pt idx="65">
                <c:v>10.466268580866478</c:v>
              </c:pt>
              <c:pt idx="66">
                <c:v>12.996815924829107</c:v>
              </c:pt>
              <c:pt idx="67">
                <c:v>6.1923162117594801</c:v>
              </c:pt>
              <c:pt idx="68">
                <c:v>16.418147768630085</c:v>
              </c:pt>
              <c:pt idx="69">
                <c:v>18.774856484730684</c:v>
              </c:pt>
              <c:pt idx="70">
                <c:v>24.835817125536764</c:v>
              </c:pt>
              <c:pt idx="71">
                <c:v>37.141647855530451</c:v>
              </c:pt>
              <c:pt idx="72">
                <c:v>27.296749438934313</c:v>
              </c:pt>
              <c:pt idx="73">
                <c:v>37.696906326006413</c:v>
              </c:pt>
              <c:pt idx="74">
                <c:v>52.915590910148161</c:v>
              </c:pt>
              <c:pt idx="75">
                <c:v>26.229508196721309</c:v>
              </c:pt>
              <c:pt idx="76">
                <c:v>21.848423624489023</c:v>
              </c:pt>
              <c:pt idx="77">
                <c:v>21.523209274508904</c:v>
              </c:pt>
              <c:pt idx="78">
                <c:v>18.546543706155905</c:v>
              </c:pt>
              <c:pt idx="79">
                <c:v>17.572484761397078</c:v>
              </c:pt>
              <c:pt idx="80">
                <c:v>10.154032931178406</c:v>
              </c:pt>
              <c:pt idx="81">
                <c:v>-0.78937001909032967</c:v>
              </c:pt>
              <c:pt idx="82">
                <c:v>3.1986106193198069</c:v>
              </c:pt>
              <c:pt idx="83">
                <c:v>-1.5184247885932978</c:v>
              </c:pt>
              <c:pt idx="84">
                <c:v>-1.0478573662809021</c:v>
              </c:pt>
              <c:pt idx="85">
                <c:v>-9.2394803308186297</c:v>
              </c:pt>
              <c:pt idx="86">
                <c:v>-2.0717034513180077</c:v>
              </c:pt>
              <c:pt idx="87">
                <c:v>-7.4967360681646467</c:v>
              </c:pt>
              <c:pt idx="88">
                <c:v>-7.259090733814058</c:v>
              </c:pt>
              <c:pt idx="89">
                <c:v>-12.763339705854515</c:v>
              </c:pt>
              <c:pt idx="90">
                <c:v>-13.848071808510626</c:v>
              </c:pt>
              <c:pt idx="91">
                <c:v>-0.52435490547813068</c:v>
              </c:pt>
              <c:pt idx="92">
                <c:v>-5.414267214063309</c:v>
              </c:pt>
              <c:pt idx="93">
                <c:v>-13.290878270032517</c:v>
              </c:pt>
              <c:pt idx="94">
                <c:v>-6.4587281877001619</c:v>
              </c:pt>
              <c:pt idx="95">
                <c:v>-0.81061318291028028</c:v>
              </c:pt>
              <c:pt idx="96">
                <c:v>-9.0923459344511954</c:v>
              </c:pt>
              <c:pt idx="97">
                <c:v>-8.399417970170969</c:v>
              </c:pt>
              <c:pt idx="98">
                <c:v>-15.211009459312523</c:v>
              </c:pt>
              <c:pt idx="99">
                <c:v>-14.617070271876397</c:v>
              </c:pt>
              <c:pt idx="100">
                <c:v>4.9562379160516423</c:v>
              </c:pt>
              <c:pt idx="101">
                <c:v>4.6888561013712859</c:v>
              </c:pt>
              <c:pt idx="102">
                <c:v>6.1857261378764665</c:v>
              </c:pt>
              <c:pt idx="103">
                <c:v>6.6048391891088576</c:v>
              </c:pt>
              <c:pt idx="104">
                <c:v>17.195875087392231</c:v>
              </c:pt>
              <c:pt idx="105">
                <c:v>22.427700870055283</c:v>
              </c:pt>
              <c:pt idx="106">
                <c:v>20.015370910551766</c:v>
              </c:pt>
              <c:pt idx="107">
                <c:v>35.19809592012983</c:v>
              </c:pt>
              <c:pt idx="108">
                <c:v>19.883355197648154</c:v>
              </c:pt>
              <c:pt idx="109">
                <c:v>19.590167189547671</c:v>
              </c:pt>
            </c:numLit>
          </c:val>
        </c:ser>
        <c:marker val="1"/>
        <c:axId val="95534080"/>
        <c:axId val="95535872"/>
      </c:lineChart>
      <c:catAx>
        <c:axId val="95531008"/>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rgbClr val="008000"/>
                </a:solidFill>
                <a:latin typeface="Arial"/>
                <a:ea typeface="Arial"/>
                <a:cs typeface="Arial"/>
              </a:defRPr>
            </a:pPr>
            <a:endParaRPr lang="pt-PT"/>
          </a:p>
        </c:txPr>
        <c:crossAx val="95532544"/>
        <c:crosses val="autoZero"/>
        <c:auto val="1"/>
        <c:lblAlgn val="ctr"/>
        <c:lblOffset val="100"/>
        <c:tickLblSkip val="1"/>
        <c:tickMarkSkip val="1"/>
      </c:catAx>
      <c:valAx>
        <c:axId val="95532544"/>
        <c:scaling>
          <c:orientation val="minMax"/>
          <c:max val="600"/>
          <c:min val="100"/>
        </c:scaling>
        <c:axPos val="l"/>
        <c:numFmt formatCode="General" sourceLinked="1"/>
        <c:majorTickMark val="none"/>
        <c:tickLblPos val="nextTo"/>
        <c:spPr>
          <a:ln w="3175">
            <a:solidFill>
              <a:srgbClr val="FFFFFF"/>
            </a:solidFill>
            <a:prstDash val="solid"/>
          </a:ln>
        </c:spPr>
        <c:txPr>
          <a:bodyPr rot="0" vert="horz"/>
          <a:lstStyle/>
          <a:p>
            <a:pPr>
              <a:defRPr sz="700" b="0" i="0" u="none" strike="noStrike" baseline="0">
                <a:solidFill>
                  <a:srgbClr val="008000"/>
                </a:solidFill>
                <a:latin typeface="Arial"/>
                <a:ea typeface="Arial"/>
                <a:cs typeface="Arial"/>
              </a:defRPr>
            </a:pPr>
            <a:endParaRPr lang="pt-PT"/>
          </a:p>
        </c:txPr>
        <c:crossAx val="95531008"/>
        <c:crosses val="autoZero"/>
        <c:crossBetween val="between"/>
        <c:majorUnit val="100"/>
        <c:minorUnit val="100"/>
      </c:valAx>
      <c:catAx>
        <c:axId val="95534080"/>
        <c:scaling>
          <c:orientation val="minMax"/>
        </c:scaling>
        <c:delete val="1"/>
        <c:axPos val="b"/>
        <c:tickLblPos val="none"/>
        <c:crossAx val="95535872"/>
        <c:crosses val="autoZero"/>
        <c:auto val="1"/>
        <c:lblAlgn val="ctr"/>
        <c:lblOffset val="100"/>
      </c:catAx>
      <c:valAx>
        <c:axId val="95535872"/>
        <c:scaling>
          <c:orientation val="minMax"/>
          <c:max val="100"/>
          <c:min val="-30"/>
        </c:scaling>
        <c:axPos val="r"/>
        <c:numFmt formatCode="0" sourceLinked="0"/>
        <c:majorTickMark val="none"/>
        <c:tickLblPos val="nextTo"/>
        <c:spPr>
          <a:ln w="3175">
            <a:solidFill>
              <a:srgbClr val="FFFFFF"/>
            </a:solidFill>
            <a:prstDash val="solid"/>
          </a:ln>
        </c:spPr>
        <c:txPr>
          <a:bodyPr rot="0" vert="horz"/>
          <a:lstStyle/>
          <a:p>
            <a:pPr>
              <a:defRPr sz="600" b="0" i="0" u="none" strike="noStrike" baseline="0">
                <a:solidFill>
                  <a:srgbClr val="008000"/>
                </a:solidFill>
                <a:latin typeface="Arial"/>
                <a:ea typeface="Arial"/>
                <a:cs typeface="Arial"/>
              </a:defRPr>
            </a:pPr>
            <a:endParaRPr lang="pt-PT"/>
          </a:p>
        </c:txPr>
        <c:crossAx val="95534080"/>
        <c:crosses val="max"/>
        <c:crossBetween val="between"/>
      </c:valAx>
      <c:spPr>
        <a:gradFill rotWithShape="0">
          <a:gsLst>
            <a:gs pos="0">
              <a:srgbClr val="FFF2E5"/>
            </a:gs>
            <a:gs pos="100000">
              <a:srgbClr val="FFFFFF"/>
            </a:gs>
          </a:gsLst>
          <a:lin ang="5400000" scaled="1"/>
        </a:gradFill>
        <a:ln w="25400">
          <a:noFill/>
        </a:ln>
      </c:spPr>
    </c:plotArea>
    <c:plotVisOnly val="1"/>
    <c:dispBlanksAs val="gap"/>
  </c:chart>
  <c:spPr>
    <a:solidFill>
      <a:srgbClr val="FFF2E5"/>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16.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0" i="0" u="none" strike="noStrike" baseline="0">
                <a:solidFill>
                  <a:srgbClr val="000000"/>
                </a:solidFill>
                <a:latin typeface="Arial"/>
                <a:ea typeface="Arial"/>
                <a:cs typeface="Arial"/>
              </a:defRPr>
            </a:pPr>
            <a:r>
              <a:rPr lang="pt-PT" sz="800" b="1" i="0" u="none" strike="noStrike" baseline="0">
                <a:solidFill>
                  <a:srgbClr val="008000"/>
                </a:solidFill>
                <a:latin typeface="Arial"/>
                <a:cs typeface="Arial"/>
              </a:rPr>
              <a:t>desemprego registado, no final do período </a:t>
            </a:r>
          </a:p>
          <a:p>
            <a:pPr>
              <a:defRPr sz="800" b="0" i="0" u="none" strike="noStrike" baseline="0">
                <a:solidFill>
                  <a:srgbClr val="000000"/>
                </a:solidFill>
                <a:latin typeface="Arial"/>
                <a:ea typeface="Arial"/>
                <a:cs typeface="Arial"/>
              </a:defRPr>
            </a:pPr>
            <a:r>
              <a:rPr lang="pt-PT" sz="800" b="1" i="0" u="none" strike="noStrike" baseline="0">
                <a:solidFill>
                  <a:srgbClr val="008000"/>
                </a:solidFill>
                <a:latin typeface="Arial"/>
                <a:cs typeface="Arial"/>
              </a:rPr>
              <a:t> estrangeiros ... </a:t>
            </a:r>
          </a:p>
          <a:p>
            <a:pPr>
              <a:defRPr sz="800" b="0" i="0" u="none" strike="noStrike" baseline="0">
                <a:solidFill>
                  <a:srgbClr val="000000"/>
                </a:solidFill>
                <a:latin typeface="Arial"/>
                <a:ea typeface="Arial"/>
                <a:cs typeface="Arial"/>
              </a:defRPr>
            </a:pPr>
            <a:endParaRPr lang="pt-PT" sz="800" b="1" i="0" u="none" strike="noStrike" baseline="0">
              <a:solidFill>
                <a:srgbClr val="008000"/>
              </a:solidFill>
              <a:latin typeface="Arial"/>
              <a:cs typeface="Arial"/>
            </a:endParaRPr>
          </a:p>
        </c:rich>
      </c:tx>
      <c:layout>
        <c:manualLayout>
          <c:xMode val="edge"/>
          <c:yMode val="edge"/>
          <c:x val="0.21021053219412381"/>
          <c:y val="2.7932997139402602E-2"/>
        </c:manualLayout>
      </c:layout>
      <c:spPr>
        <a:noFill/>
        <a:ln w="25400">
          <a:noFill/>
        </a:ln>
      </c:spPr>
    </c:title>
    <c:plotArea>
      <c:layout>
        <c:manualLayout>
          <c:layoutTarget val="inner"/>
          <c:xMode val="edge"/>
          <c:yMode val="edge"/>
          <c:x val="7.5987841945288834E-2"/>
          <c:y val="0.2471916893206014"/>
          <c:w val="0.91185410334346562"/>
          <c:h val="0.47752939982390846"/>
        </c:manualLayout>
      </c:layout>
      <c:lineChart>
        <c:grouping val="standard"/>
        <c:ser>
          <c:idx val="0"/>
          <c:order val="0"/>
          <c:tx>
            <c:v>Estatísticas Mensais - Quadro IX
V.A.</c:v>
          </c:tx>
          <c:spPr>
            <a:ln w="25400">
              <a:solidFill>
                <a:srgbClr val="008000"/>
              </a:solidFill>
              <a:prstDash val="solid"/>
            </a:ln>
          </c:spPr>
          <c:marker>
            <c:symbol val="none"/>
          </c:marker>
          <c:cat>
            <c:strLit>
              <c:ptCount val="110"/>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strLit>
          </c:cat>
          <c:val>
            <c:numLit>
              <c:formatCode>General</c:formatCode>
              <c:ptCount val="110"/>
              <c:pt idx="0">
                <c:v>16.388999999999989</c:v>
              </c:pt>
              <c:pt idx="1">
                <c:v>17.131000000000011</c:v>
              </c:pt>
              <c:pt idx="2">
                <c:v>17.760999999999989</c:v>
              </c:pt>
              <c:pt idx="3">
                <c:v>17.83400000000001</c:v>
              </c:pt>
              <c:pt idx="4">
                <c:v>17.29</c:v>
              </c:pt>
              <c:pt idx="5">
                <c:v>16.898</c:v>
              </c:pt>
              <c:pt idx="6">
                <c:v>16.498999999999985</c:v>
              </c:pt>
              <c:pt idx="7">
                <c:v>16.010000000000005</c:v>
              </c:pt>
              <c:pt idx="8">
                <c:v>16.484999999999989</c:v>
              </c:pt>
              <c:pt idx="9">
                <c:v>17.206</c:v>
              </c:pt>
              <c:pt idx="10">
                <c:v>18.184999999999999</c:v>
              </c:pt>
              <c:pt idx="11">
                <c:v>18.393000000000001</c:v>
              </c:pt>
              <c:pt idx="12">
                <c:v>18.734999999999999</c:v>
              </c:pt>
              <c:pt idx="13">
                <c:v>18.937999999999999</c:v>
              </c:pt>
              <c:pt idx="14">
                <c:v>18.919</c:v>
              </c:pt>
              <c:pt idx="15">
                <c:v>18.533000000000001</c:v>
              </c:pt>
              <c:pt idx="16">
                <c:v>17.83100000000001</c:v>
              </c:pt>
              <c:pt idx="17">
                <c:v>17.315999999999999</c:v>
              </c:pt>
              <c:pt idx="18">
                <c:v>17.15100000000001</c:v>
              </c:pt>
              <c:pt idx="19">
                <c:v>17.212</c:v>
              </c:pt>
              <c:pt idx="20">
                <c:v>17.618000000000009</c:v>
              </c:pt>
              <c:pt idx="21">
                <c:v>18.399999999999999</c:v>
              </c:pt>
              <c:pt idx="22">
                <c:v>19.631000000000011</c:v>
              </c:pt>
              <c:pt idx="23">
                <c:v>20.036000000000001</c:v>
              </c:pt>
              <c:pt idx="24">
                <c:v>20.792000000000002</c:v>
              </c:pt>
              <c:pt idx="25">
                <c:v>21.152999999999999</c:v>
              </c:pt>
              <c:pt idx="26">
                <c:v>21.27999999999999</c:v>
              </c:pt>
              <c:pt idx="27">
                <c:v>21.059000000000001</c:v>
              </c:pt>
              <c:pt idx="28">
                <c:v>20.239999999999988</c:v>
              </c:pt>
              <c:pt idx="29">
                <c:v>19.760000000000002</c:v>
              </c:pt>
              <c:pt idx="30">
                <c:v>19.376000000000001</c:v>
              </c:pt>
              <c:pt idx="31">
                <c:v>19.227</c:v>
              </c:pt>
              <c:pt idx="32">
                <c:v>19.681000000000001</c:v>
              </c:pt>
              <c:pt idx="33">
                <c:v>20.341000000000001</c:v>
              </c:pt>
              <c:pt idx="34">
                <c:v>21.381</c:v>
              </c:pt>
              <c:pt idx="35">
                <c:v>21.57</c:v>
              </c:pt>
              <c:pt idx="36">
                <c:v>22.484999999999989</c:v>
              </c:pt>
              <c:pt idx="37">
                <c:v>22.620999999999999</c:v>
              </c:pt>
              <c:pt idx="38">
                <c:v>22.006</c:v>
              </c:pt>
              <c:pt idx="39">
                <c:v>21.47</c:v>
              </c:pt>
              <c:pt idx="40">
                <c:v>20.838999999999999</c:v>
              </c:pt>
              <c:pt idx="41">
                <c:v>20.100000000000001</c:v>
              </c:pt>
              <c:pt idx="42">
                <c:v>19.398</c:v>
              </c:pt>
              <c:pt idx="43">
                <c:v>19.061</c:v>
              </c:pt>
              <c:pt idx="44">
                <c:v>19.367000000000001</c:v>
              </c:pt>
              <c:pt idx="45">
                <c:v>20.341999999999999</c:v>
              </c:pt>
              <c:pt idx="46">
                <c:v>21.715</c:v>
              </c:pt>
              <c:pt idx="47">
                <c:v>21.672999999999988</c:v>
              </c:pt>
              <c:pt idx="48">
                <c:v>22.158000000000001</c:v>
              </c:pt>
              <c:pt idx="49">
                <c:v>22.187999999999999</c:v>
              </c:pt>
              <c:pt idx="50">
                <c:v>21.812000000000001</c:v>
              </c:pt>
              <c:pt idx="51">
                <c:v>20.263999999999989</c:v>
              </c:pt>
              <c:pt idx="52">
                <c:v>18.646000000000001</c:v>
              </c:pt>
              <c:pt idx="53">
                <c:v>18.143999999999988</c:v>
              </c:pt>
              <c:pt idx="54">
                <c:v>17.896999999999988</c:v>
              </c:pt>
              <c:pt idx="55">
                <c:v>17.408999999999985</c:v>
              </c:pt>
              <c:pt idx="56">
                <c:v>17.971</c:v>
              </c:pt>
              <c:pt idx="57">
                <c:v>18.82</c:v>
              </c:pt>
              <c:pt idx="58">
                <c:v>19.652999999999999</c:v>
              </c:pt>
              <c:pt idx="59">
                <c:v>19.510999999999999</c:v>
              </c:pt>
              <c:pt idx="60">
                <c:v>20.33700000000001</c:v>
              </c:pt>
              <c:pt idx="61">
                <c:v>20.754000000000001</c:v>
              </c:pt>
              <c:pt idx="62">
                <c:v>20.387</c:v>
              </c:pt>
              <c:pt idx="63">
                <c:v>19.956</c:v>
              </c:pt>
              <c:pt idx="64">
                <c:v>19.513999999999999</c:v>
              </c:pt>
              <c:pt idx="65">
                <c:v>19.492999999999984</c:v>
              </c:pt>
              <c:pt idx="66">
                <c:v>19.030999999999999</c:v>
              </c:pt>
              <c:pt idx="67">
                <c:v>19.100000000000001</c:v>
              </c:pt>
              <c:pt idx="68">
                <c:v>19.617000000000012</c:v>
              </c:pt>
              <c:pt idx="69">
                <c:v>20.90199999999999</c:v>
              </c:pt>
              <c:pt idx="70">
                <c:v>23.125</c:v>
              </c:pt>
              <c:pt idx="71">
                <c:v>24.202999999999989</c:v>
              </c:pt>
              <c:pt idx="72">
                <c:v>27.810000000000009</c:v>
              </c:pt>
              <c:pt idx="73">
                <c:v>30.754000000000001</c:v>
              </c:pt>
              <c:pt idx="74">
                <c:v>32.595000000000013</c:v>
              </c:pt>
              <c:pt idx="75">
                <c:v>33.633000000000003</c:v>
              </c:pt>
              <c:pt idx="76">
                <c:v>33.131</c:v>
              </c:pt>
              <c:pt idx="77">
                <c:v>32.700000000000003</c:v>
              </c:pt>
              <c:pt idx="78">
                <c:v>32.155000000000001</c:v>
              </c:pt>
              <c:pt idx="79">
                <c:v>31.524999999999999</c:v>
              </c:pt>
              <c:pt idx="80">
                <c:v>32.326000000000001</c:v>
              </c:pt>
              <c:pt idx="81">
                <c:v>34.146000000000001</c:v>
              </c:pt>
              <c:pt idx="82">
                <c:v>36.079000000000001</c:v>
              </c:pt>
              <c:pt idx="83">
                <c:v>36.442</c:v>
              </c:pt>
              <c:pt idx="84">
                <c:v>39.528000000000013</c:v>
              </c:pt>
              <c:pt idx="85">
                <c:v>40.128000000000021</c:v>
              </c:pt>
              <c:pt idx="86">
                <c:v>41.216000000000001</c:v>
              </c:pt>
              <c:pt idx="87">
                <c:v>40.607000000000006</c:v>
              </c:pt>
              <c:pt idx="88">
                <c:v>38.798000000000023</c:v>
              </c:pt>
              <c:pt idx="89">
                <c:v>37.190000000000012</c:v>
              </c:pt>
              <c:pt idx="90">
                <c:v>35.759</c:v>
              </c:pt>
              <c:pt idx="91">
                <c:v>34.718000000000011</c:v>
              </c:pt>
              <c:pt idx="92">
                <c:v>35</c:v>
              </c:pt>
              <c:pt idx="93">
                <c:v>35.823</c:v>
              </c:pt>
              <c:pt idx="94">
                <c:v>36.855999999999995</c:v>
              </c:pt>
              <c:pt idx="95">
                <c:v>36.496000000000002</c:v>
              </c:pt>
              <c:pt idx="96">
                <c:v>37.913999999999994</c:v>
              </c:pt>
              <c:pt idx="97">
                <c:v>37.963000000000001</c:v>
              </c:pt>
              <c:pt idx="98">
                <c:v>37.704000000000001</c:v>
              </c:pt>
              <c:pt idx="99">
                <c:v>36.465000000000003</c:v>
              </c:pt>
              <c:pt idx="100">
                <c:v>35.322000000000003</c:v>
              </c:pt>
              <c:pt idx="101">
                <c:v>33.806999999999995</c:v>
              </c:pt>
              <c:pt idx="102">
                <c:v>32.816999999999993</c:v>
              </c:pt>
              <c:pt idx="103">
                <c:v>32.464000000000006</c:v>
              </c:pt>
              <c:pt idx="104">
                <c:v>33.67</c:v>
              </c:pt>
              <c:pt idx="105">
                <c:v>35.363</c:v>
              </c:pt>
              <c:pt idx="106">
                <c:v>37.818999999999996</c:v>
              </c:pt>
              <c:pt idx="107">
                <c:v>38.803000000000004</c:v>
              </c:pt>
              <c:pt idx="108">
                <c:v>42.25</c:v>
              </c:pt>
            </c:numLit>
          </c:val>
        </c:ser>
        <c:marker val="1"/>
        <c:axId val="95596544"/>
        <c:axId val="95598080"/>
      </c:lineChart>
      <c:catAx>
        <c:axId val="95596544"/>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rgbClr val="008000"/>
                </a:solidFill>
                <a:latin typeface="Arial"/>
                <a:ea typeface="Arial"/>
                <a:cs typeface="Arial"/>
              </a:defRPr>
            </a:pPr>
            <a:endParaRPr lang="pt-PT"/>
          </a:p>
        </c:txPr>
        <c:crossAx val="95598080"/>
        <c:crosses val="autoZero"/>
        <c:auto val="1"/>
        <c:lblAlgn val="ctr"/>
        <c:lblOffset val="100"/>
        <c:tickLblSkip val="1"/>
        <c:tickMarkSkip val="1"/>
      </c:catAx>
      <c:valAx>
        <c:axId val="95598080"/>
        <c:scaling>
          <c:orientation val="minMax"/>
          <c:max val="45"/>
          <c:min val="10"/>
        </c:scaling>
        <c:axPos val="l"/>
        <c:numFmt formatCode="General" sourceLinked="1"/>
        <c:majorTickMark val="none"/>
        <c:tickLblPos val="nextTo"/>
        <c:spPr>
          <a:ln w="3175">
            <a:solidFill>
              <a:srgbClr val="FFFFFF"/>
            </a:solidFill>
            <a:prstDash val="solid"/>
          </a:ln>
        </c:spPr>
        <c:txPr>
          <a:bodyPr rot="0" vert="horz"/>
          <a:lstStyle/>
          <a:p>
            <a:pPr>
              <a:defRPr sz="700" b="0" i="0" u="none" strike="noStrike" baseline="0">
                <a:solidFill>
                  <a:srgbClr val="008000"/>
                </a:solidFill>
                <a:latin typeface="Arial"/>
                <a:ea typeface="Arial"/>
                <a:cs typeface="Arial"/>
              </a:defRPr>
            </a:pPr>
            <a:endParaRPr lang="pt-PT"/>
          </a:p>
        </c:txPr>
        <c:crossAx val="95596544"/>
        <c:crosses val="autoZero"/>
        <c:crossBetween val="between"/>
        <c:majorUnit val="5"/>
        <c:minorUnit val="5"/>
      </c:valAx>
      <c:spPr>
        <a:gradFill rotWithShape="0">
          <a:gsLst>
            <a:gs pos="0">
              <a:srgbClr val="FFF2E5"/>
            </a:gs>
            <a:gs pos="100000">
              <a:srgbClr val="FFFFFF"/>
            </a:gs>
          </a:gsLst>
          <a:lin ang="5400000" scaled="1"/>
        </a:gradFill>
        <a:ln w="3175">
          <a:solidFill>
            <a:srgbClr val="FFFFFF"/>
          </a:solidFill>
          <a:prstDash val="solid"/>
        </a:ln>
      </c:spPr>
    </c:plotArea>
    <c:plotVisOnly val="1"/>
    <c:dispBlanksAs val="gap"/>
  </c:chart>
  <c:spPr>
    <a:solidFill>
      <a:srgbClr val="FFF2E5"/>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17.xml><?xml version="1.0" encoding="utf-8"?>
<c:chartSpace xmlns:c="http://schemas.openxmlformats.org/drawingml/2006/chart" xmlns:a="http://schemas.openxmlformats.org/drawingml/2006/main" xmlns:r="http://schemas.openxmlformats.org/officeDocument/2006/relationships">
  <c:lang val="pt-PT"/>
  <c:chart>
    <c:plotArea>
      <c:layout>
        <c:manualLayout>
          <c:layoutTarget val="inner"/>
          <c:xMode val="edge"/>
          <c:yMode val="edge"/>
          <c:x val="0.20495571348410374"/>
          <c:y val="6.3777172084258704E-2"/>
          <c:w val="0.59008884931312322"/>
          <c:h val="0.77852648226663979"/>
        </c:manualLayout>
      </c:layout>
      <c:radarChart>
        <c:radarStyle val="marker"/>
        <c:ser>
          <c:idx val="1"/>
          <c:order val="0"/>
          <c:spPr>
            <a:ln w="28575" cap="flat" cmpd="sng" algn="ctr">
              <a:solidFill>
                <a:srgbClr val="008000"/>
              </a:solidFill>
              <a:prstDash val="solid"/>
            </a:ln>
            <a:effectLst/>
          </c:spPr>
          <c:marker>
            <c:symbol val="none"/>
          </c:marker>
          <c:cat>
            <c:strRef>
              <c:f>('21destaque'!$C$9:$C$25,'21destaque'!$C$27:$C$36,'21destaque'!$C$38:$C$39)</c:f>
              <c:strCache>
                <c:ptCount val="29"/>
                <c:pt idx="0">
                  <c:v>Alemanha</c:v>
                </c:pt>
                <c:pt idx="1">
                  <c:v>Áustria</c:v>
                </c:pt>
                <c:pt idx="2">
                  <c:v>Bélgica</c:v>
                </c:pt>
                <c:pt idx="3">
                  <c:v>Chipre (1)</c:v>
                </c:pt>
                <c:pt idx="4">
                  <c:v>Eslováquia</c:v>
                </c:pt>
                <c:pt idx="5">
                  <c:v>Eslovénia (1)</c:v>
                </c:pt>
                <c:pt idx="6">
                  <c:v>Espanha</c:v>
                </c:pt>
                <c:pt idx="7">
                  <c:v>Estónia (1)</c:v>
                </c:pt>
                <c:pt idx="8">
                  <c:v>Finlândia</c:v>
                </c:pt>
                <c:pt idx="9">
                  <c:v>França</c:v>
                </c:pt>
                <c:pt idx="10">
                  <c:v>Grécia (2)</c:v>
                </c:pt>
                <c:pt idx="11">
                  <c:v>Holanda</c:v>
                </c:pt>
                <c:pt idx="12">
                  <c:v>Irlanda</c:v>
                </c:pt>
                <c:pt idx="13">
                  <c:v>Itália</c:v>
                </c:pt>
                <c:pt idx="14">
                  <c:v>Luxemburgo</c:v>
                </c:pt>
                <c:pt idx="15">
                  <c:v>Malta</c:v>
                </c:pt>
                <c:pt idx="16">
                  <c:v>Portugal</c:v>
                </c:pt>
                <c:pt idx="17">
                  <c:v>Bulgária</c:v>
                </c:pt>
                <c:pt idx="18">
                  <c:v>Dinamarca </c:v>
                </c:pt>
                <c:pt idx="19">
                  <c:v>Hungria</c:v>
                </c:pt>
                <c:pt idx="20">
                  <c:v>Letónia (3)</c:v>
                </c:pt>
                <c:pt idx="21">
                  <c:v>Lituânia (1)</c:v>
                </c:pt>
                <c:pt idx="22">
                  <c:v>Polónia</c:v>
                </c:pt>
                <c:pt idx="23">
                  <c:v>Reino Unido (2)</c:v>
                </c:pt>
                <c:pt idx="24">
                  <c:v>República Checa</c:v>
                </c:pt>
                <c:pt idx="25">
                  <c:v>Roménia (3)</c:v>
                </c:pt>
                <c:pt idx="26">
                  <c:v>Suécia</c:v>
                </c:pt>
                <c:pt idx="27">
                  <c:v>Estados Unidos</c:v>
                </c:pt>
                <c:pt idx="28">
                  <c:v>Japão (1)</c:v>
                </c:pt>
              </c:strCache>
            </c:strRef>
          </c:cat>
          <c:val>
            <c:numRef>
              <c:f>('21destaque'!$L$9:$L$25,'21destaque'!$L$27:$L$36,'21destaque'!$L$38:$L$39)</c:f>
              <c:numCache>
                <c:formatCode>#,##0.00</c:formatCode>
                <c:ptCount val="29"/>
                <c:pt idx="0">
                  <c:v>0.93333333333333324</c:v>
                </c:pt>
                <c:pt idx="1">
                  <c:v>1.2222222222222223</c:v>
                </c:pt>
                <c:pt idx="2">
                  <c:v>0.98666666666666669</c:v>
                </c:pt>
                <c:pt idx="3">
                  <c:v>0.83653846153846145</c:v>
                </c:pt>
                <c:pt idx="4">
                  <c:v>0.95588235294117652</c:v>
                </c:pt>
                <c:pt idx="5">
                  <c:v>0.91764705882352937</c:v>
                </c:pt>
                <c:pt idx="6">
                  <c:v>1.0436681222707425</c:v>
                </c:pt>
                <c:pt idx="7">
                  <c:v>0.85714285714285721</c:v>
                </c:pt>
                <c:pt idx="8">
                  <c:v>0.83950617283950624</c:v>
                </c:pt>
                <c:pt idx="9">
                  <c:v>1.061855670103093</c:v>
                </c:pt>
                <c:pt idx="10">
                  <c:v>1.3125</c:v>
                </c:pt>
                <c:pt idx="11">
                  <c:v>1</c:v>
                </c:pt>
                <c:pt idx="12">
                  <c:v>0.65142857142857147</c:v>
                </c:pt>
                <c:pt idx="13">
                  <c:v>1.1379310344827587</c:v>
                </c:pt>
                <c:pt idx="14">
                  <c:v>1.7179487179487181</c:v>
                </c:pt>
                <c:pt idx="15">
                  <c:v>1.2333333333333334</c:v>
                </c:pt>
                <c:pt idx="16">
                  <c:v>0.9865771812080536</c:v>
                </c:pt>
                <c:pt idx="17">
                  <c:v>0.80314960629921262</c:v>
                </c:pt>
                <c:pt idx="18">
                  <c:v>0.98750000000000004</c:v>
                </c:pt>
                <c:pt idx="19">
                  <c:v>0.96396396396396389</c:v>
                </c:pt>
                <c:pt idx="20">
                  <c:v>0.76047904191616766</c:v>
                </c:pt>
                <c:pt idx="21">
                  <c:v>0.76543209876543217</c:v>
                </c:pt>
                <c:pt idx="22">
                  <c:v>1.1702127659574468</c:v>
                </c:pt>
                <c:pt idx="23">
                  <c:v>0.84444444444444444</c:v>
                </c:pt>
                <c:pt idx="24">
                  <c:v>1.278688524590164</c:v>
                </c:pt>
                <c:pt idx="25">
                  <c:v>0.84615384615384615</c:v>
                </c:pt>
                <c:pt idx="26">
                  <c:v>0.94871794871794879</c:v>
                </c:pt>
                <c:pt idx="27">
                  <c:v>1</c:v>
                </c:pt>
                <c:pt idx="28">
                  <c:v>0.8</c:v>
                </c:pt>
              </c:numCache>
            </c:numRef>
          </c:val>
        </c:ser>
        <c:axId val="95714688"/>
        <c:axId val="96932992"/>
      </c:radarChart>
      <c:catAx>
        <c:axId val="95714688"/>
        <c:scaling>
          <c:orientation val="minMax"/>
        </c:scaling>
        <c:axPos val="b"/>
        <c:majorGridlines>
          <c:spPr>
            <a:ln w="3175">
              <a:solidFill>
                <a:srgbClr val="333333"/>
              </a:solidFill>
              <a:prstDash val="solid"/>
            </a:ln>
          </c:spPr>
        </c:majorGridlines>
        <c:numFmt formatCode="0000" sourceLinked="0"/>
        <c:tickLblPos val="nextTo"/>
        <c:txPr>
          <a:bodyPr rot="60000" vert="horz" anchor="t" anchorCtr="0"/>
          <a:lstStyle/>
          <a:p>
            <a:pPr>
              <a:defRPr sz="700" b="0" i="0" u="none" strike="noStrike" baseline="0">
                <a:solidFill>
                  <a:srgbClr val="333333"/>
                </a:solidFill>
                <a:latin typeface="Arial"/>
                <a:ea typeface="Arial"/>
                <a:cs typeface="Arial"/>
              </a:defRPr>
            </a:pPr>
            <a:endParaRPr lang="pt-PT"/>
          </a:p>
        </c:txPr>
        <c:crossAx val="96932992"/>
        <c:crosses val="autoZero"/>
        <c:lblAlgn val="ctr"/>
        <c:lblOffset val="100"/>
      </c:catAx>
      <c:valAx>
        <c:axId val="96932992"/>
        <c:scaling>
          <c:orientation val="minMax"/>
          <c:max val="1.8"/>
          <c:min val="0"/>
        </c:scaling>
        <c:axPos val="l"/>
        <c:majorGridlines>
          <c:spPr>
            <a:ln w="3175">
              <a:solidFill>
                <a:srgbClr val="333333"/>
              </a:solidFill>
              <a:prstDash val="solid"/>
            </a:ln>
          </c:spPr>
        </c:majorGridlines>
        <c:numFmt formatCode="0.0" sourceLinked="0"/>
        <c:majorTickMark val="cross"/>
        <c:tickLblPos val="nextTo"/>
        <c:spPr>
          <a:ln w="3175">
            <a:solidFill>
              <a:srgbClr val="333333"/>
            </a:solidFill>
            <a:prstDash val="solid"/>
          </a:ln>
        </c:spPr>
        <c:txPr>
          <a:bodyPr rot="0" vert="horz"/>
          <a:lstStyle/>
          <a:p>
            <a:pPr>
              <a:defRPr sz="700" b="0" i="0" u="none" strike="noStrike" baseline="0">
                <a:solidFill>
                  <a:srgbClr val="333333"/>
                </a:solidFill>
                <a:latin typeface="Arial"/>
                <a:ea typeface="Arial"/>
                <a:cs typeface="Arial"/>
              </a:defRPr>
            </a:pPr>
            <a:endParaRPr lang="pt-PT"/>
          </a:p>
        </c:txPr>
        <c:crossAx val="95714688"/>
        <c:crosses val="autoZero"/>
        <c:crossBetween val="between"/>
        <c:majorUnit val="0.5"/>
        <c:minorUnit val="0.5"/>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c:lang val="pt-PT"/>
  <c:chart>
    <c:plotArea>
      <c:layout/>
      <c:barChart>
        <c:barDir val="bar"/>
        <c:grouping val="clustered"/>
        <c:ser>
          <c:idx val="0"/>
          <c:order val="0"/>
          <c:spPr>
            <a:solidFill>
              <a:srgbClr val="CC0000"/>
            </a:solidFill>
            <a:ln w="12700">
              <a:solidFill>
                <a:srgbClr val="FFFFFF"/>
              </a:solidFill>
              <a:prstDash val="solid"/>
            </a:ln>
          </c:spPr>
          <c:val>
            <c:numRef>
              <c:f>'16irct'!#REF!</c:f>
              <c:numCache>
                <c:formatCode>General</c:formatCode>
                <c:ptCount val="1"/>
                <c:pt idx="0">
                  <c:v>1</c:v>
                </c:pt>
              </c:numCache>
            </c:numRef>
          </c:val>
        </c:ser>
        <c:gapWidth val="80"/>
        <c:axId val="91174784"/>
        <c:axId val="91176320"/>
      </c:barChart>
      <c:catAx>
        <c:axId val="91174784"/>
        <c:scaling>
          <c:orientation val="maxMin"/>
        </c:scaling>
        <c:axPos val="l"/>
        <c:majorTickMark val="none"/>
        <c:tickLblPos val="none"/>
        <c:spPr>
          <a:ln w="3175">
            <a:solidFill>
              <a:srgbClr val="333333"/>
            </a:solidFill>
            <a:prstDash val="solid"/>
          </a:ln>
        </c:spPr>
        <c:crossAx val="91176320"/>
        <c:crosses val="autoZero"/>
        <c:auto val="1"/>
        <c:lblAlgn val="ctr"/>
        <c:lblOffset val="100"/>
        <c:tickMarkSkip val="1"/>
      </c:catAx>
      <c:valAx>
        <c:axId val="91176320"/>
        <c:scaling>
          <c:orientation val="minMax"/>
          <c:max val="0.13"/>
          <c:min val="-3.4000000000000002E-2"/>
        </c:scaling>
        <c:axPos val="t"/>
        <c:majorGridlines>
          <c:spPr>
            <a:ln w="3175">
              <a:solidFill>
                <a:srgbClr val="FFFFFF"/>
              </a:solidFill>
              <a:prstDash val="solid"/>
            </a:ln>
          </c:spPr>
        </c:majorGridlines>
        <c:numFmt formatCode="General" sourceLinked="1"/>
        <c:majorTickMark val="none"/>
        <c:tickLblPos val="none"/>
        <c:spPr>
          <a:ln w="9525">
            <a:noFill/>
          </a:ln>
        </c:spPr>
        <c:crossAx val="91174784"/>
        <c:crosses val="autoZero"/>
        <c:crossBetween val="between"/>
        <c:majorUnit val="2.5000000000000001E-2"/>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lang val="pt-PT"/>
  <c:chart>
    <c:plotArea>
      <c:layout/>
      <c:barChart>
        <c:barDir val="bar"/>
        <c:grouping val="clustered"/>
        <c:ser>
          <c:idx val="0"/>
          <c:order val="0"/>
          <c:spPr>
            <a:solidFill>
              <a:srgbClr val="CC0000"/>
            </a:solidFill>
            <a:ln w="12700">
              <a:solidFill>
                <a:srgbClr val="FFFFFF"/>
              </a:solidFill>
              <a:prstDash val="solid"/>
            </a:ln>
          </c:spPr>
          <c:val>
            <c:numLit>
              <c:formatCode>General</c:formatCode>
              <c:ptCount val="1"/>
              <c:pt idx="0">
                <c:v>1</c:v>
              </c:pt>
            </c:numLit>
          </c:val>
        </c:ser>
        <c:gapWidth val="80"/>
        <c:axId val="91195648"/>
        <c:axId val="91197440"/>
      </c:barChart>
      <c:catAx>
        <c:axId val="91195648"/>
        <c:scaling>
          <c:orientation val="maxMin"/>
        </c:scaling>
        <c:axPos val="l"/>
        <c:majorTickMark val="none"/>
        <c:tickLblPos val="none"/>
        <c:spPr>
          <a:ln w="3175">
            <a:solidFill>
              <a:srgbClr val="333333"/>
            </a:solidFill>
            <a:prstDash val="solid"/>
          </a:ln>
        </c:spPr>
        <c:crossAx val="91197440"/>
        <c:crosses val="autoZero"/>
        <c:auto val="1"/>
        <c:lblAlgn val="ctr"/>
        <c:lblOffset val="100"/>
        <c:tickMarkSkip val="1"/>
      </c:catAx>
      <c:valAx>
        <c:axId val="91197440"/>
        <c:scaling>
          <c:orientation val="minMax"/>
          <c:max val="3.4"/>
          <c:min val="-2.1"/>
        </c:scaling>
        <c:axPos val="t"/>
        <c:majorGridlines>
          <c:spPr>
            <a:ln w="3175">
              <a:solidFill>
                <a:srgbClr val="FFFFFF"/>
              </a:solidFill>
              <a:prstDash val="solid"/>
            </a:ln>
          </c:spPr>
        </c:majorGridlines>
        <c:numFmt formatCode="General" sourceLinked="1"/>
        <c:majorTickMark val="none"/>
        <c:tickLblPos val="none"/>
        <c:spPr>
          <a:ln w="9525">
            <a:noFill/>
          </a:ln>
        </c:spPr>
        <c:crossAx val="91195648"/>
        <c:crosses val="autoZero"/>
        <c:crossBetween val="between"/>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lang val="pt-PT"/>
  <c:chart>
    <c:plotArea>
      <c:layout/>
      <c:barChart>
        <c:barDir val="bar"/>
        <c:grouping val="clustered"/>
        <c:ser>
          <c:idx val="0"/>
          <c:order val="0"/>
          <c:spPr>
            <a:solidFill>
              <a:srgbClr val="CC0000"/>
            </a:solidFill>
            <a:ln w="12700">
              <a:solidFill>
                <a:srgbClr val="FFFFFF"/>
              </a:solidFill>
              <a:prstDash val="solid"/>
            </a:ln>
          </c:spPr>
          <c:val>
            <c:numLit>
              <c:formatCode>General</c:formatCode>
              <c:ptCount val="1"/>
              <c:pt idx="0">
                <c:v>1</c:v>
              </c:pt>
            </c:numLit>
          </c:val>
        </c:ser>
        <c:gapWidth val="80"/>
        <c:axId val="91204224"/>
        <c:axId val="91230592"/>
      </c:barChart>
      <c:catAx>
        <c:axId val="91204224"/>
        <c:scaling>
          <c:orientation val="maxMin"/>
        </c:scaling>
        <c:axPos val="l"/>
        <c:majorTickMark val="none"/>
        <c:tickLblPos val="none"/>
        <c:spPr>
          <a:ln w="3175">
            <a:solidFill>
              <a:srgbClr val="333333"/>
            </a:solidFill>
            <a:prstDash val="solid"/>
          </a:ln>
        </c:spPr>
        <c:crossAx val="91230592"/>
        <c:crosses val="autoZero"/>
        <c:auto val="1"/>
        <c:lblAlgn val="ctr"/>
        <c:lblOffset val="100"/>
        <c:tickMarkSkip val="1"/>
      </c:catAx>
      <c:valAx>
        <c:axId val="91230592"/>
        <c:scaling>
          <c:orientation val="minMax"/>
          <c:max val="0.13"/>
          <c:min val="-3.4000000000000002E-2"/>
        </c:scaling>
        <c:axPos val="t"/>
        <c:majorGridlines>
          <c:spPr>
            <a:ln w="3175">
              <a:solidFill>
                <a:srgbClr val="FFFFFF"/>
              </a:solidFill>
              <a:prstDash val="solid"/>
            </a:ln>
          </c:spPr>
        </c:majorGridlines>
        <c:numFmt formatCode="General" sourceLinked="1"/>
        <c:majorTickMark val="none"/>
        <c:tickLblPos val="none"/>
        <c:spPr>
          <a:ln w="9525">
            <a:noFill/>
          </a:ln>
        </c:spPr>
        <c:crossAx val="91204224"/>
        <c:crosses val="autoZero"/>
        <c:crossBetween val="between"/>
        <c:majorUnit val="2.5000000000000001E-2"/>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lang val="pt-PT"/>
  <c:chart>
    <c:plotArea>
      <c:layout>
        <c:manualLayout>
          <c:layoutTarget val="inner"/>
          <c:xMode val="edge"/>
          <c:yMode val="edge"/>
          <c:x val="3.9451516222501612E-3"/>
          <c:y val="8.7002041411490233E-2"/>
          <c:w val="0.9788134839532836"/>
          <c:h val="0.88784631087780697"/>
        </c:manualLayout>
      </c:layout>
      <c:barChart>
        <c:barDir val="bar"/>
        <c:grouping val="clustered"/>
        <c:ser>
          <c:idx val="0"/>
          <c:order val="0"/>
          <c:spPr>
            <a:solidFill>
              <a:srgbClr val="CC0000"/>
            </a:solidFill>
            <a:ln w="12700">
              <a:solidFill>
                <a:srgbClr val="FFFFFF"/>
              </a:solidFill>
              <a:prstDash val="solid"/>
            </a:ln>
          </c:spPr>
          <c:val>
            <c:numRef>
              <c:f>'16irct'!$P$78:$P$87</c:f>
              <c:numCache>
                <c:formatCode>0.0</c:formatCode>
                <c:ptCount val="10"/>
                <c:pt idx="0">
                  <c:v>12.390053683529478</c:v>
                </c:pt>
                <c:pt idx="1">
                  <c:v>10.116272910265911</c:v>
                </c:pt>
                <c:pt idx="2">
                  <c:v>6.5027762130844158</c:v>
                </c:pt>
                <c:pt idx="3">
                  <c:v>5.9435617885042369</c:v>
                </c:pt>
                <c:pt idx="4">
                  <c:v>5.6062723309541651</c:v>
                </c:pt>
                <c:pt idx="5">
                  <c:v>-1.688046461165349</c:v>
                </c:pt>
                <c:pt idx="6">
                  <c:v>-2.0231893799361411</c:v>
                </c:pt>
                <c:pt idx="7">
                  <c:v>-3.1839303000968044</c:v>
                </c:pt>
                <c:pt idx="8">
                  <c:v>-5.2025657138114685</c:v>
                </c:pt>
                <c:pt idx="9">
                  <c:v>-6.0174679402607119</c:v>
                </c:pt>
              </c:numCache>
            </c:numRef>
          </c:val>
        </c:ser>
        <c:gapWidth val="80"/>
        <c:axId val="91241472"/>
        <c:axId val="91243264"/>
      </c:barChart>
      <c:catAx>
        <c:axId val="91241472"/>
        <c:scaling>
          <c:orientation val="maxMin"/>
        </c:scaling>
        <c:delete val="1"/>
        <c:axPos val="l"/>
        <c:tickLblPos val="none"/>
        <c:crossAx val="91243264"/>
        <c:crossesAt val="0"/>
        <c:auto val="1"/>
        <c:lblAlgn val="ctr"/>
        <c:lblOffset val="100"/>
      </c:catAx>
      <c:valAx>
        <c:axId val="91243264"/>
        <c:scaling>
          <c:orientation val="minMax"/>
          <c:max val="15"/>
          <c:min val="-10"/>
        </c:scaling>
        <c:axPos val="t"/>
        <c:numFmt formatCode="0.0" sourceLinked="1"/>
        <c:majorTickMark val="none"/>
        <c:tickLblPos val="none"/>
        <c:spPr>
          <a:ln w="9525">
            <a:noFill/>
          </a:ln>
        </c:spPr>
        <c:crossAx val="91241472"/>
        <c:crosses val="autoZero"/>
        <c:crossBetween val="between"/>
      </c:valAx>
    </c:plotArea>
    <c:plotVisOnly val="1"/>
    <c:dispBlanksAs val="gap"/>
  </c:chart>
  <c:spPr>
    <a:solidFill>
      <a:srgbClr val="FFFFFF"/>
    </a:solidFill>
    <a:ln w="9525">
      <a:noFill/>
    </a:ln>
  </c:spPr>
  <c:txPr>
    <a:bodyPr/>
    <a:lstStyle/>
    <a:p>
      <a:pPr>
        <a:defRPr sz="7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chartSpace>
</file>

<file path=xl/charts/chart6.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700" b="0" i="0" u="none" strike="noStrike" baseline="0">
                <a:solidFill>
                  <a:srgbClr val="333333"/>
                </a:solidFill>
                <a:latin typeface="Arial"/>
                <a:ea typeface="Arial"/>
                <a:cs typeface="Arial"/>
              </a:defRPr>
            </a:pPr>
            <a:r>
              <a:rPr lang="pt-PT" sz="700" b="1" i="0" u="none" strike="noStrike" baseline="0">
                <a:solidFill>
                  <a:srgbClr val="333333"/>
                </a:solidFill>
                <a:latin typeface="Arial"/>
                <a:cs typeface="Arial"/>
              </a:rPr>
              <a:t>valor médio da prestação de RSI,  por beneficiário</a:t>
            </a:r>
          </a:p>
          <a:p>
            <a:pPr>
              <a:defRPr sz="700" b="0" i="0" u="none" strike="noStrike" baseline="0">
                <a:solidFill>
                  <a:srgbClr val="333333"/>
                </a:solidFill>
                <a:latin typeface="Arial"/>
                <a:ea typeface="Arial"/>
                <a:cs typeface="Arial"/>
              </a:defRPr>
            </a:pPr>
            <a:r>
              <a:rPr lang="pt-PT" sz="700" b="1" i="0" u="none" strike="noStrike" baseline="0">
                <a:solidFill>
                  <a:srgbClr val="333333"/>
                </a:solidFill>
                <a:latin typeface="Arial"/>
                <a:cs typeface="Arial"/>
              </a:rPr>
              <a:t>fevereiro 2012</a:t>
            </a:r>
          </a:p>
          <a:p>
            <a:pPr>
              <a:defRPr sz="700" b="0" i="0" u="none" strike="noStrike" baseline="0">
                <a:solidFill>
                  <a:srgbClr val="333333"/>
                </a:solidFill>
                <a:latin typeface="Arial"/>
                <a:ea typeface="Arial"/>
                <a:cs typeface="Arial"/>
              </a:defRPr>
            </a:pPr>
            <a:r>
              <a:rPr lang="pt-PT" sz="700" b="0" i="0" u="none" strike="noStrike" baseline="0">
                <a:solidFill>
                  <a:srgbClr val="333333"/>
                </a:solidFill>
                <a:latin typeface="Arial"/>
                <a:cs typeface="Arial"/>
              </a:rPr>
              <a:t>(euros)</a:t>
            </a:r>
          </a:p>
        </c:rich>
      </c:tx>
      <c:layout>
        <c:manualLayout>
          <c:xMode val="edge"/>
          <c:yMode val="edge"/>
          <c:x val="0.31352165549039307"/>
          <c:y val="2.4154589371979993E-2"/>
        </c:manualLayout>
      </c:layout>
      <c:spPr>
        <a:noFill/>
        <a:ln w="25400">
          <a:noFill/>
        </a:ln>
      </c:spPr>
    </c:title>
    <c:plotArea>
      <c:layout>
        <c:manualLayout>
          <c:layoutTarget val="inner"/>
          <c:xMode val="edge"/>
          <c:yMode val="edge"/>
          <c:x val="7.4294258954674692E-3"/>
          <c:y val="0.13043539796290227"/>
          <c:w val="0.98662775891803178"/>
          <c:h val="0.53275537935641371"/>
        </c:manualLayout>
      </c:layout>
      <c:lineChart>
        <c:grouping val="standard"/>
        <c:ser>
          <c:idx val="2"/>
          <c:order val="2"/>
          <c:spPr>
            <a:ln w="28575">
              <a:noFill/>
            </a:ln>
          </c:spPr>
          <c:marker>
            <c:symbol val="none"/>
          </c:marker>
          <c:cat>
            <c:strLit>
              <c:ptCount val="20"/>
              <c:pt idx="0">
                <c:v> Aveiro  </c:v>
              </c:pt>
              <c:pt idx="1">
                <c:v> Beja  </c:v>
              </c:pt>
              <c:pt idx="2">
                <c:v> Braga  </c:v>
              </c:pt>
              <c:pt idx="3">
                <c:v> Bragança  </c:v>
              </c:pt>
              <c:pt idx="4">
                <c:v> Castelo Branco  </c:v>
              </c:pt>
              <c:pt idx="5">
                <c:v> Coimbra  </c:v>
              </c:pt>
              <c:pt idx="6">
                <c:v> Évora  </c:v>
              </c:pt>
              <c:pt idx="7">
                <c:v> Faro  </c:v>
              </c:pt>
              <c:pt idx="8">
                <c:v> Guarda  </c:v>
              </c:pt>
              <c:pt idx="9">
                <c:v> Leiria  </c:v>
              </c:pt>
              <c:pt idx="10">
                <c:v> Lisboa  </c:v>
              </c:pt>
              <c:pt idx="11">
                <c:v> Portalegre  </c:v>
              </c:pt>
              <c:pt idx="12">
                <c:v> Porto  </c:v>
              </c:pt>
              <c:pt idx="13">
                <c:v> Santarém  </c:v>
              </c:pt>
              <c:pt idx="14">
                <c:v> Setúbal  </c:v>
              </c:pt>
              <c:pt idx="15">
                <c:v> Viana do Castelo  </c:v>
              </c:pt>
              <c:pt idx="16">
                <c:v> Vila Real  </c:v>
              </c:pt>
              <c:pt idx="17">
                <c:v> Viseu  </c:v>
              </c:pt>
              <c:pt idx="18">
                <c:v>Açores  </c:v>
              </c:pt>
              <c:pt idx="19">
                <c:v>Madeira  </c:v>
              </c:pt>
            </c:strLit>
          </c:cat>
          <c:val>
            <c:numLit>
              <c:formatCode>General</c:formatCode>
              <c:ptCount val="20"/>
              <c:pt idx="0">
                <c:v>91.89</c:v>
              </c:pt>
              <c:pt idx="1">
                <c:v>94.960000000000022</c:v>
              </c:pt>
              <c:pt idx="2">
                <c:v>84.56</c:v>
              </c:pt>
              <c:pt idx="3">
                <c:v>101.26</c:v>
              </c:pt>
              <c:pt idx="4">
                <c:v>80.52</c:v>
              </c:pt>
              <c:pt idx="5">
                <c:v>94.669999999999987</c:v>
              </c:pt>
              <c:pt idx="6">
                <c:v>87.84</c:v>
              </c:pt>
              <c:pt idx="7">
                <c:v>89.9</c:v>
              </c:pt>
              <c:pt idx="8">
                <c:v>78.09</c:v>
              </c:pt>
              <c:pt idx="9">
                <c:v>88.81</c:v>
              </c:pt>
              <c:pt idx="10">
                <c:v>93.97</c:v>
              </c:pt>
              <c:pt idx="11">
                <c:v>94.61999999999999</c:v>
              </c:pt>
              <c:pt idx="12">
                <c:v>91.35</c:v>
              </c:pt>
              <c:pt idx="13">
                <c:v>88.78</c:v>
              </c:pt>
              <c:pt idx="14">
                <c:v>93.61999999999999</c:v>
              </c:pt>
              <c:pt idx="15">
                <c:v>84.85</c:v>
              </c:pt>
              <c:pt idx="16">
                <c:v>91.27</c:v>
              </c:pt>
              <c:pt idx="17">
                <c:v>82.9</c:v>
              </c:pt>
              <c:pt idx="18">
                <c:v>74.169999999999987</c:v>
              </c:pt>
              <c:pt idx="19">
                <c:v>82.43</c:v>
              </c:pt>
            </c:numLit>
          </c:val>
        </c:ser>
        <c:ser>
          <c:idx val="3"/>
          <c:order val="3"/>
          <c:spPr>
            <a:ln w="38100">
              <a:solidFill>
                <a:srgbClr val="808080"/>
              </a:solidFill>
              <a:prstDash val="solid"/>
            </a:ln>
          </c:spPr>
          <c:marker>
            <c:symbol val="none"/>
          </c:marker>
          <c:cat>
            <c:strLit>
              <c:ptCount val="20"/>
              <c:pt idx="0">
                <c:v> Aveiro  </c:v>
              </c:pt>
              <c:pt idx="1">
                <c:v> Beja  </c:v>
              </c:pt>
              <c:pt idx="2">
                <c:v> Braga  </c:v>
              </c:pt>
              <c:pt idx="3">
                <c:v> Bragança  </c:v>
              </c:pt>
              <c:pt idx="4">
                <c:v> Castelo Branco  </c:v>
              </c:pt>
              <c:pt idx="5">
                <c:v> Coimbra  </c:v>
              </c:pt>
              <c:pt idx="6">
                <c:v> Évora  </c:v>
              </c:pt>
              <c:pt idx="7">
                <c:v> Faro  </c:v>
              </c:pt>
              <c:pt idx="8">
                <c:v> Guarda  </c:v>
              </c:pt>
              <c:pt idx="9">
                <c:v> Leiria  </c:v>
              </c:pt>
              <c:pt idx="10">
                <c:v> Lisboa  </c:v>
              </c:pt>
              <c:pt idx="11">
                <c:v> Portalegre  </c:v>
              </c:pt>
              <c:pt idx="12">
                <c:v> Porto  </c:v>
              </c:pt>
              <c:pt idx="13">
                <c:v> Santarém  </c:v>
              </c:pt>
              <c:pt idx="14">
                <c:v> Setúbal  </c:v>
              </c:pt>
              <c:pt idx="15">
                <c:v> Viana do Castelo  </c:v>
              </c:pt>
              <c:pt idx="16">
                <c:v> Vila Real  </c:v>
              </c:pt>
              <c:pt idx="17">
                <c:v> Viseu  </c:v>
              </c:pt>
              <c:pt idx="18">
                <c:v>Açores  </c:v>
              </c:pt>
              <c:pt idx="19">
                <c:v>Madeira  </c:v>
              </c:pt>
            </c:strLit>
          </c:cat>
          <c:val>
            <c:numLit>
              <c:formatCode>General</c:formatCode>
              <c:ptCount val="20"/>
              <c:pt idx="0">
                <c:v>90.02</c:v>
              </c:pt>
              <c:pt idx="1">
                <c:v>90.02</c:v>
              </c:pt>
              <c:pt idx="2">
                <c:v>90.02</c:v>
              </c:pt>
              <c:pt idx="3">
                <c:v>90.02</c:v>
              </c:pt>
              <c:pt idx="4">
                <c:v>90.02</c:v>
              </c:pt>
              <c:pt idx="5">
                <c:v>90.02</c:v>
              </c:pt>
              <c:pt idx="6">
                <c:v>90.02</c:v>
              </c:pt>
              <c:pt idx="7">
                <c:v>90.02</c:v>
              </c:pt>
              <c:pt idx="8">
                <c:v>90.02</c:v>
              </c:pt>
              <c:pt idx="9">
                <c:v>90.02</c:v>
              </c:pt>
              <c:pt idx="10">
                <c:v>90.02</c:v>
              </c:pt>
              <c:pt idx="11">
                <c:v>90.02</c:v>
              </c:pt>
              <c:pt idx="12">
                <c:v>90.02</c:v>
              </c:pt>
              <c:pt idx="13">
                <c:v>90.02</c:v>
              </c:pt>
              <c:pt idx="14">
                <c:v>90.02</c:v>
              </c:pt>
              <c:pt idx="15">
                <c:v>90.02</c:v>
              </c:pt>
              <c:pt idx="16">
                <c:v>90.02</c:v>
              </c:pt>
              <c:pt idx="17">
                <c:v>90.02</c:v>
              </c:pt>
              <c:pt idx="18">
                <c:v>90.02</c:v>
              </c:pt>
              <c:pt idx="19">
                <c:v>90.02</c:v>
              </c:pt>
            </c:numLit>
          </c:val>
        </c:ser>
        <c:ser>
          <c:idx val="0"/>
          <c:order val="0"/>
          <c:tx>
            <c:v>Valor médio da prestação de RSI, por beneficiário  2012(euros)</c:v>
          </c:tx>
          <c:spPr>
            <a:ln w="28575">
              <a:noFill/>
            </a:ln>
          </c:spPr>
          <c:marker>
            <c:symbol val="none"/>
          </c:marker>
          <c:dLbls>
            <c:dLbl>
              <c:idx val="0"/>
              <c:layout>
                <c:manualLayout>
                  <c:x val="-3.5562154094626999E-2"/>
                  <c:y val="-1.2759863479323619E-2"/>
                </c:manualLayout>
              </c:layout>
              <c:dLblPos val="r"/>
              <c:showVal val="1"/>
            </c:dLbl>
            <c:dLbl>
              <c:idx val="1"/>
              <c:layout>
                <c:manualLayout>
                  <c:x val="-3.7345180518171824E-2"/>
                  <c:y val="-7.2720694912489434E-3"/>
                </c:manualLayout>
              </c:layout>
              <c:dLblPos val="r"/>
              <c:showVal val="1"/>
            </c:dLbl>
            <c:dLbl>
              <c:idx val="2"/>
              <c:layout>
                <c:manualLayout>
                  <c:x val="-4.0614248119136172E-2"/>
                  <c:y val="-1.1368757514942427E-2"/>
                </c:manualLayout>
              </c:layout>
              <c:dLblPos val="r"/>
              <c:showVal val="1"/>
            </c:dLbl>
            <c:dLbl>
              <c:idx val="3"/>
              <c:layout>
                <c:manualLayout>
                  <c:x val="-4.0911389363585203E-2"/>
                  <c:y val="-9.204391059214518E-3"/>
                </c:manualLayout>
              </c:layout>
              <c:dLblPos val="r"/>
              <c:showVal val="1"/>
            </c:dLbl>
            <c:dLbl>
              <c:idx val="4"/>
              <c:layout>
                <c:manualLayout>
                  <c:x val="-3.9722645428940842E-2"/>
                  <c:y val="-8.0836194058725407E-3"/>
                </c:manualLayout>
              </c:layout>
              <c:dLblPos val="r"/>
              <c:showVal val="1"/>
            </c:dLbl>
            <c:dLbl>
              <c:idx val="5"/>
              <c:layout>
                <c:manualLayout>
                  <c:x val="-4.0019786673389797E-2"/>
                  <c:y val="-9.6292280683967311E-3"/>
                </c:manualLayout>
              </c:layout>
              <c:dLblPos val="r"/>
              <c:showVal val="1"/>
            </c:dLbl>
            <c:dLbl>
              <c:idx val="6"/>
              <c:layout>
                <c:manualLayout>
                  <c:x val="-4.0317083916173793E-2"/>
                  <c:y val="-1.0711699074094298E-2"/>
                </c:manualLayout>
              </c:layout>
              <c:dLblPos val="r"/>
              <c:showVal val="1"/>
            </c:dLbl>
            <c:dLbl>
              <c:idx val="7"/>
              <c:layout>
                <c:manualLayout>
                  <c:x val="-3.9128339981525345E-2"/>
                  <c:y val="-1.0557031056413977E-2"/>
                </c:manualLayout>
              </c:layout>
              <c:dLblPos val="r"/>
              <c:showVal val="1"/>
            </c:dLbl>
            <c:dLbl>
              <c:idx val="8"/>
              <c:layout>
                <c:manualLayout>
                  <c:x val="-4.0911366405067776E-2"/>
                  <c:y val="-1.2991674674859661E-2"/>
                </c:manualLayout>
              </c:layout>
              <c:dLblPos val="r"/>
              <c:showVal val="1"/>
            </c:dLbl>
            <c:dLbl>
              <c:idx val="9"/>
              <c:layout>
                <c:manualLayout>
                  <c:x val="-4.1208507649516862E-2"/>
                  <c:y val="-1.4499227606331926E-2"/>
                </c:manualLayout>
              </c:layout>
              <c:dLblPos val="r"/>
              <c:showVal val="1"/>
            </c:dLbl>
            <c:dLbl>
              <c:idx val="10"/>
              <c:layout>
                <c:manualLayout>
                  <c:x val="-4.0019919713203234E-2"/>
                  <c:y val="-9.204391059214518E-3"/>
                </c:manualLayout>
              </c:layout>
              <c:dLblPos val="r"/>
              <c:showVal val="1"/>
            </c:dLbl>
            <c:dLbl>
              <c:idx val="11"/>
              <c:layout>
                <c:manualLayout>
                  <c:x val="-4.0317060957654124E-2"/>
                  <c:y val="-1.3184808659721861E-2"/>
                </c:manualLayout>
              </c:layout>
              <c:dLblPos val="r"/>
              <c:showVal val="1"/>
            </c:dLbl>
            <c:dLbl>
              <c:idx val="12"/>
              <c:layout>
                <c:manualLayout>
                  <c:x val="-4.0614202202101393E-2"/>
                  <c:y val="-1.0247734819580821E-2"/>
                </c:manualLayout>
              </c:layout>
              <c:dLblPos val="r"/>
              <c:showVal val="1"/>
            </c:dLbl>
            <c:dLbl>
              <c:idx val="13"/>
              <c:layout>
                <c:manualLayout>
                  <c:x val="-3.9425458267456935E-2"/>
                  <c:y val="-5.8031366221283024E-3"/>
                </c:manualLayout>
              </c:layout>
              <c:dLblPos val="r"/>
              <c:showVal val="1"/>
            </c:dLbl>
            <c:dLbl>
              <c:idx val="14"/>
              <c:layout>
                <c:manualLayout>
                  <c:x val="-3.972275551023683E-2"/>
                  <c:y val="-8.3156469438412269E-3"/>
                </c:manualLayout>
              </c:layout>
              <c:dLblPos val="r"/>
              <c:showVal val="1"/>
            </c:dLbl>
            <c:dLbl>
              <c:idx val="15"/>
              <c:layout>
                <c:manualLayout>
                  <c:x val="-4.2991667112872813E-2"/>
                  <c:y val="-3.9483684681477296E-3"/>
                </c:manualLayout>
              </c:layout>
              <c:dLblPos val="r"/>
              <c:showVal val="1"/>
            </c:dLbl>
            <c:dLbl>
              <c:idx val="16"/>
              <c:layout>
                <c:manualLayout>
                  <c:x val="-3.8831152820041612E-2"/>
                  <c:y val="-6.2669753556319494E-3"/>
                </c:manualLayout>
              </c:layout>
              <c:dLblPos val="r"/>
              <c:showVal val="1"/>
            </c:dLbl>
            <c:dLbl>
              <c:idx val="17"/>
              <c:layout>
                <c:manualLayout>
                  <c:x val="-4.0614179243583973E-2"/>
                  <c:y val="-1.2760028798862106E-2"/>
                </c:manualLayout>
              </c:layout>
              <c:dLblPos val="r"/>
              <c:showVal val="1"/>
            </c:dLbl>
            <c:dLbl>
              <c:idx val="18"/>
              <c:layout>
                <c:manualLayout>
                  <c:x val="-4.0911476486363868E-2"/>
                  <c:y val="-7.0400705274413083E-3"/>
                </c:manualLayout>
              </c:layout>
              <c:dLblPos val="r"/>
              <c:showVal val="1"/>
            </c:dLbl>
            <c:dLbl>
              <c:idx val="19"/>
              <c:layout>
                <c:manualLayout>
                  <c:x val="-2.2030026941734279E-2"/>
                  <c:y val="-1.0789087168542445E-2"/>
                </c:manualLayout>
              </c:layout>
              <c:dLblPos val="r"/>
              <c:showVal val="1"/>
            </c:dLbl>
            <c:numFmt formatCode="0.0" sourceLinked="0"/>
            <c:spPr>
              <a:solidFill>
                <a:srgbClr val="C0C0C0"/>
              </a:solidFill>
              <a:ln w="3175">
                <a:solidFill>
                  <a:srgbClr val="808080"/>
                </a:solidFill>
                <a:prstDash val="solid"/>
              </a:ln>
            </c:spPr>
            <c:txPr>
              <a:bodyPr/>
              <a:lstStyle/>
              <a:p>
                <a:pPr>
                  <a:defRPr sz="700" b="0" i="0" u="none" strike="noStrike" baseline="0">
                    <a:solidFill>
                      <a:srgbClr val="333333"/>
                    </a:solidFill>
                    <a:latin typeface="Arial"/>
                    <a:ea typeface="Arial"/>
                    <a:cs typeface="Arial"/>
                  </a:defRPr>
                </a:pPr>
                <a:endParaRPr lang="pt-PT"/>
              </a:p>
            </c:txPr>
            <c:showVal val="1"/>
          </c:dLbls>
          <c:cat>
            <c:strLit>
              <c:ptCount val="20"/>
              <c:pt idx="0">
                <c:v> Aveiro  </c:v>
              </c:pt>
              <c:pt idx="1">
                <c:v> Beja  </c:v>
              </c:pt>
              <c:pt idx="2">
                <c:v> Braga  </c:v>
              </c:pt>
              <c:pt idx="3">
                <c:v> Bragança  </c:v>
              </c:pt>
              <c:pt idx="4">
                <c:v> Castelo Branco  </c:v>
              </c:pt>
              <c:pt idx="5">
                <c:v> Coimbra  </c:v>
              </c:pt>
              <c:pt idx="6">
                <c:v> Évora  </c:v>
              </c:pt>
              <c:pt idx="7">
                <c:v> Faro  </c:v>
              </c:pt>
              <c:pt idx="8">
                <c:v> Guarda  </c:v>
              </c:pt>
              <c:pt idx="9">
                <c:v> Leiria  </c:v>
              </c:pt>
              <c:pt idx="10">
                <c:v> Lisboa  </c:v>
              </c:pt>
              <c:pt idx="11">
                <c:v> Portalegre  </c:v>
              </c:pt>
              <c:pt idx="12">
                <c:v> Porto  </c:v>
              </c:pt>
              <c:pt idx="13">
                <c:v> Santarém  </c:v>
              </c:pt>
              <c:pt idx="14">
                <c:v> Setúbal  </c:v>
              </c:pt>
              <c:pt idx="15">
                <c:v> Viana do Castelo  </c:v>
              </c:pt>
              <c:pt idx="16">
                <c:v> Vila Real  </c:v>
              </c:pt>
              <c:pt idx="17">
                <c:v> Viseu  </c:v>
              </c:pt>
              <c:pt idx="18">
                <c:v>Açores  </c:v>
              </c:pt>
              <c:pt idx="19">
                <c:v>Madeira  </c:v>
              </c:pt>
            </c:strLit>
          </c:cat>
          <c:val>
            <c:numLit>
              <c:formatCode>General</c:formatCode>
              <c:ptCount val="20"/>
              <c:pt idx="0">
                <c:v>93.01</c:v>
              </c:pt>
              <c:pt idx="1">
                <c:v>96.29</c:v>
              </c:pt>
              <c:pt idx="2">
                <c:v>85.9</c:v>
              </c:pt>
              <c:pt idx="3">
                <c:v>102.54</c:v>
              </c:pt>
              <c:pt idx="4">
                <c:v>83.56</c:v>
              </c:pt>
              <c:pt idx="5">
                <c:v>95.440000000000026</c:v>
              </c:pt>
              <c:pt idx="6">
                <c:v>88.07</c:v>
              </c:pt>
              <c:pt idx="7">
                <c:v>91.82</c:v>
              </c:pt>
              <c:pt idx="8">
                <c:v>81.7</c:v>
              </c:pt>
              <c:pt idx="9">
                <c:v>90.169999999999987</c:v>
              </c:pt>
              <c:pt idx="10">
                <c:v>94.93</c:v>
              </c:pt>
              <c:pt idx="11">
                <c:v>95.5</c:v>
              </c:pt>
              <c:pt idx="12">
                <c:v>92.28</c:v>
              </c:pt>
              <c:pt idx="13">
                <c:v>90.48</c:v>
              </c:pt>
              <c:pt idx="14">
                <c:v>95.51</c:v>
              </c:pt>
              <c:pt idx="15">
                <c:v>87.58</c:v>
              </c:pt>
              <c:pt idx="16">
                <c:v>92.149999999999991</c:v>
              </c:pt>
              <c:pt idx="17">
                <c:v>84.32</c:v>
              </c:pt>
              <c:pt idx="18">
                <c:v>75.849999999999994</c:v>
              </c:pt>
              <c:pt idx="19">
                <c:v>83.240000000000023</c:v>
              </c:pt>
            </c:numLit>
          </c:val>
        </c:ser>
        <c:ser>
          <c:idx val="1"/>
          <c:order val="1"/>
          <c:tx>
            <c:v> TOTAL  </c:v>
          </c:tx>
          <c:spPr>
            <a:ln w="38100">
              <a:solidFill>
                <a:srgbClr val="808080"/>
              </a:solidFill>
              <a:prstDash val="solid"/>
            </a:ln>
          </c:spPr>
          <c:marker>
            <c:symbol val="none"/>
          </c:marker>
          <c:cat>
            <c:strLit>
              <c:ptCount val="20"/>
              <c:pt idx="0">
                <c:v> Aveiro  </c:v>
              </c:pt>
              <c:pt idx="1">
                <c:v> Beja  </c:v>
              </c:pt>
              <c:pt idx="2">
                <c:v> Braga  </c:v>
              </c:pt>
              <c:pt idx="3">
                <c:v> Bragança  </c:v>
              </c:pt>
              <c:pt idx="4">
                <c:v> Castelo Branco  </c:v>
              </c:pt>
              <c:pt idx="5">
                <c:v> Coimbra  </c:v>
              </c:pt>
              <c:pt idx="6">
                <c:v> Évora  </c:v>
              </c:pt>
              <c:pt idx="7">
                <c:v> Faro  </c:v>
              </c:pt>
              <c:pt idx="8">
                <c:v> Guarda  </c:v>
              </c:pt>
              <c:pt idx="9">
                <c:v> Leiria  </c:v>
              </c:pt>
              <c:pt idx="10">
                <c:v> Lisboa  </c:v>
              </c:pt>
              <c:pt idx="11">
                <c:v> Portalegre  </c:v>
              </c:pt>
              <c:pt idx="12">
                <c:v> Porto  </c:v>
              </c:pt>
              <c:pt idx="13">
                <c:v> Santarém  </c:v>
              </c:pt>
              <c:pt idx="14">
                <c:v> Setúbal  </c:v>
              </c:pt>
              <c:pt idx="15">
                <c:v> Viana do Castelo  </c:v>
              </c:pt>
              <c:pt idx="16">
                <c:v> Vila Real  </c:v>
              </c:pt>
              <c:pt idx="17">
                <c:v> Viseu  </c:v>
              </c:pt>
              <c:pt idx="18">
                <c:v>Açores  </c:v>
              </c:pt>
              <c:pt idx="19">
                <c:v>Madeira  </c:v>
              </c:pt>
            </c:strLit>
          </c:cat>
          <c:val>
            <c:numLit>
              <c:formatCode>General</c:formatCode>
              <c:ptCount val="20"/>
              <c:pt idx="0">
                <c:v>90.58</c:v>
              </c:pt>
              <c:pt idx="1">
                <c:v>90.58</c:v>
              </c:pt>
              <c:pt idx="2">
                <c:v>90.58</c:v>
              </c:pt>
              <c:pt idx="3">
                <c:v>90.58</c:v>
              </c:pt>
              <c:pt idx="4">
                <c:v>90.58</c:v>
              </c:pt>
              <c:pt idx="5">
                <c:v>90.58</c:v>
              </c:pt>
              <c:pt idx="6">
                <c:v>90.58</c:v>
              </c:pt>
              <c:pt idx="7">
                <c:v>90.58</c:v>
              </c:pt>
              <c:pt idx="8">
                <c:v>90.58</c:v>
              </c:pt>
              <c:pt idx="9">
                <c:v>90.58</c:v>
              </c:pt>
              <c:pt idx="10">
                <c:v>90.58</c:v>
              </c:pt>
              <c:pt idx="11">
                <c:v>90.58</c:v>
              </c:pt>
              <c:pt idx="12">
                <c:v>90.58</c:v>
              </c:pt>
              <c:pt idx="13">
                <c:v>90.58</c:v>
              </c:pt>
              <c:pt idx="14">
                <c:v>90.58</c:v>
              </c:pt>
              <c:pt idx="15">
                <c:v>90.58</c:v>
              </c:pt>
              <c:pt idx="16">
                <c:v>90.58</c:v>
              </c:pt>
              <c:pt idx="17">
                <c:v>90.58</c:v>
              </c:pt>
              <c:pt idx="18">
                <c:v>90.58</c:v>
              </c:pt>
              <c:pt idx="19">
                <c:v>90.58</c:v>
              </c:pt>
            </c:numLit>
          </c:val>
        </c:ser>
        <c:marker val="1"/>
        <c:axId val="94681344"/>
        <c:axId val="94691328"/>
      </c:lineChart>
      <c:catAx>
        <c:axId val="94681344"/>
        <c:scaling>
          <c:orientation val="minMax"/>
        </c:scaling>
        <c:axPos val="b"/>
        <c:numFmt formatCode="General" sourceLinked="1"/>
        <c:tickLblPos val="nextTo"/>
        <c:spPr>
          <a:ln w="9525">
            <a:noFill/>
          </a:ln>
        </c:spPr>
        <c:txPr>
          <a:bodyPr rot="-5400000" vert="horz"/>
          <a:lstStyle/>
          <a:p>
            <a:pPr>
              <a:defRPr sz="700" b="0" i="0" u="none" strike="noStrike" baseline="0">
                <a:solidFill>
                  <a:srgbClr val="333333"/>
                </a:solidFill>
                <a:latin typeface="Arial"/>
                <a:ea typeface="Arial"/>
                <a:cs typeface="Arial"/>
              </a:defRPr>
            </a:pPr>
            <a:endParaRPr lang="pt-PT"/>
          </a:p>
        </c:txPr>
        <c:crossAx val="94691328"/>
        <c:crosses val="autoZero"/>
        <c:auto val="1"/>
        <c:lblAlgn val="ctr"/>
        <c:lblOffset val="100"/>
        <c:tickLblSkip val="1"/>
        <c:tickMarkSkip val="1"/>
      </c:catAx>
      <c:valAx>
        <c:axId val="94691328"/>
        <c:scaling>
          <c:orientation val="minMax"/>
          <c:max val="110"/>
          <c:min val="65"/>
        </c:scaling>
        <c:axPos val="l"/>
        <c:majorGridlines>
          <c:spPr>
            <a:ln w="3175">
              <a:solidFill>
                <a:srgbClr val="FFF2E5"/>
              </a:solidFill>
              <a:prstDash val="sysDash"/>
            </a:ln>
          </c:spPr>
        </c:majorGridlines>
        <c:numFmt formatCode="General" sourceLinked="1"/>
        <c:tickLblPos val="none"/>
        <c:spPr>
          <a:ln w="9525">
            <a:noFill/>
          </a:ln>
        </c:spPr>
        <c:crossAx val="94681344"/>
        <c:crosses val="autoZero"/>
        <c:crossBetween val="between"/>
        <c:majorUnit val="20"/>
        <c:minorUnit val="20"/>
      </c:valAx>
      <c:spPr>
        <a:gradFill rotWithShape="0">
          <a:gsLst>
            <a:gs pos="0">
              <a:srgbClr val="FFF2E5"/>
            </a:gs>
            <a:gs pos="100000">
              <a:srgbClr val="FFF2E5">
                <a:gamma/>
                <a:tint val="0"/>
                <a:invGamma/>
              </a:srgbClr>
            </a:gs>
          </a:gsLst>
          <a:lin ang="5400000" scaled="1"/>
        </a:gradFill>
        <a:ln w="25400">
          <a:noFill/>
        </a:ln>
      </c:spPr>
    </c:plotArea>
    <c:plotVisOnly val="1"/>
    <c:dispBlanksAs val="gap"/>
  </c:chart>
  <c:spPr>
    <a:solidFill>
      <a:srgbClr val="FFF2E5"/>
    </a:solidFill>
    <a:ln w="9525">
      <a:noFill/>
    </a:ln>
  </c:spPr>
  <c:txPr>
    <a:bodyPr/>
    <a:lstStyle/>
    <a:p>
      <a:pPr>
        <a:defRPr sz="700" b="0" i="0" u="none" strike="noStrike" baseline="0">
          <a:solidFill>
            <a:srgbClr val="333333"/>
          </a:solidFill>
          <a:latin typeface="Arial"/>
          <a:ea typeface="Arial"/>
          <a:cs typeface="Arial"/>
        </a:defRPr>
      </a:pPr>
      <a:endParaRPr lang="pt-PT"/>
    </a:p>
  </c:txPr>
  <c:printSettings>
    <c:headerFooter alignWithMargins="0"/>
    <c:pageMargins b="1" l="0.75000000000001465" r="0.75000000000001465" t="1" header="0" footer="0"/>
    <c:pageSetup paperSize="9" orientation="landscape" verticalDpi="1200"/>
  </c:printSettings>
  <c:userShapes r:id="rId1"/>
</c:chartSpace>
</file>

<file path=xl/charts/chart7.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700" b="1" i="0" u="none" strike="noStrike" baseline="0">
                <a:solidFill>
                  <a:srgbClr val="333333"/>
                </a:solidFill>
                <a:latin typeface="Arial"/>
                <a:ea typeface="Arial"/>
                <a:cs typeface="Arial"/>
              </a:defRPr>
            </a:pPr>
            <a:r>
              <a:rPr lang="pt-PT"/>
              <a:t>… por grupo etário</a:t>
            </a:r>
          </a:p>
        </c:rich>
      </c:tx>
      <c:layout>
        <c:manualLayout>
          <c:xMode val="edge"/>
          <c:yMode val="edge"/>
          <c:x val="0.32475246262233431"/>
          <c:y val="1.9569389763780656E-2"/>
        </c:manualLayout>
      </c:layout>
      <c:spPr>
        <a:noFill/>
        <a:ln w="25400">
          <a:noFill/>
        </a:ln>
      </c:spPr>
    </c:title>
    <c:plotArea>
      <c:layout>
        <c:manualLayout>
          <c:layoutTarget val="inner"/>
          <c:xMode val="edge"/>
          <c:yMode val="edge"/>
          <c:x val="0.29773513128672674"/>
          <c:y val="9.0019569471624261E-2"/>
          <c:w val="0.68840362566015278"/>
          <c:h val="0.86105675146771032"/>
        </c:manualLayout>
      </c:layout>
      <c:barChart>
        <c:barDir val="bar"/>
        <c:grouping val="clustered"/>
        <c:ser>
          <c:idx val="0"/>
          <c:order val="0"/>
          <c:tx>
            <c:v>g etario</c:v>
          </c:tx>
          <c:spPr>
            <a:solidFill>
              <a:srgbClr val="C0C0C0"/>
            </a:solidFill>
            <a:ln w="12700">
              <a:solidFill>
                <a:srgbClr val="808080"/>
              </a:solidFill>
              <a:prstDash val="solid"/>
            </a:ln>
          </c:spPr>
          <c:dLbls>
            <c:dLbl>
              <c:idx val="0"/>
              <c:layout>
                <c:manualLayout>
                  <c:x val="-1.5249025045959258E-2"/>
                  <c:y val="-2.4639107611551174E-3"/>
                </c:manualLayout>
              </c:layout>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Pos val="outEnd"/>
              <c:showVal val="1"/>
            </c:dLbl>
            <c:dLbl>
              <c:idx val="1"/>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2"/>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3"/>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4"/>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5"/>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6"/>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7"/>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8"/>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9"/>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0"/>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1"/>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2"/>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3"/>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4"/>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5"/>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6"/>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7"/>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8"/>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9"/>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numFmt formatCode="#,##0" sourceLinked="0"/>
            <c:spPr>
              <a:noFill/>
              <a:ln w="25400">
                <a:noFill/>
              </a:ln>
            </c:spPr>
            <c:txPr>
              <a:bodyPr/>
              <a:lstStyle/>
              <a:p>
                <a:pPr>
                  <a:defRPr sz="700" b="0" i="0" u="none" strike="noStrike" baseline="0">
                    <a:solidFill>
                      <a:srgbClr val="969696"/>
                    </a:solidFill>
                    <a:latin typeface="Arial"/>
                    <a:ea typeface="Arial"/>
                    <a:cs typeface="Arial"/>
                  </a:defRPr>
                </a:pPr>
                <a:endParaRPr lang="pt-PT"/>
              </a:p>
            </c:txPr>
            <c:dLblPos val="outEnd"/>
            <c:showVal val="1"/>
          </c:dLbls>
          <c:cat>
            <c:strLit>
              <c:ptCount val="13"/>
              <c:pt idx="0">
                <c:v> &lt;18 anos  </c:v>
              </c:pt>
              <c:pt idx="1">
                <c:v> 18 anos  </c:v>
              </c:pt>
              <c:pt idx="2">
                <c:v> 19 anos  </c:v>
              </c:pt>
              <c:pt idx="3">
                <c:v> 20 a 24 anos  </c:v>
              </c:pt>
              <c:pt idx="4">
                <c:v> 25 a 29 anos  </c:v>
              </c:pt>
              <c:pt idx="5">
                <c:v> 30 a 34 anos  </c:v>
              </c:pt>
              <c:pt idx="6">
                <c:v> 35 a 39 anos  </c:v>
              </c:pt>
              <c:pt idx="7">
                <c:v> 40 a 44 anos  </c:v>
              </c:pt>
              <c:pt idx="8">
                <c:v> 45 a 49 anos  </c:v>
              </c:pt>
              <c:pt idx="9">
                <c:v> 50 a 54 anos  </c:v>
              </c:pt>
              <c:pt idx="10">
                <c:v> 55 a 59 anos  </c:v>
              </c:pt>
              <c:pt idx="11">
                <c:v> 60 a 64 anos  </c:v>
              </c:pt>
              <c:pt idx="12">
                <c:v> &gt;=65 anos  </c:v>
              </c:pt>
            </c:strLit>
          </c:cat>
          <c:val>
            <c:numLit>
              <c:formatCode>General</c:formatCode>
              <c:ptCount val="13"/>
              <c:pt idx="0">
                <c:v>122046</c:v>
              </c:pt>
              <c:pt idx="1">
                <c:v>6492</c:v>
              </c:pt>
              <c:pt idx="2">
                <c:v>6119</c:v>
              </c:pt>
              <c:pt idx="3">
                <c:v>22086</c:v>
              </c:pt>
              <c:pt idx="4">
                <c:v>18137</c:v>
              </c:pt>
              <c:pt idx="5">
                <c:v>20215</c:v>
              </c:pt>
              <c:pt idx="6">
                <c:v>24936</c:v>
              </c:pt>
              <c:pt idx="7">
                <c:v>25876</c:v>
              </c:pt>
              <c:pt idx="8">
                <c:v>24709</c:v>
              </c:pt>
              <c:pt idx="9">
                <c:v>21207</c:v>
              </c:pt>
              <c:pt idx="10">
                <c:v>16524</c:v>
              </c:pt>
              <c:pt idx="11">
                <c:v>11260</c:v>
              </c:pt>
              <c:pt idx="12">
                <c:v>3312</c:v>
              </c:pt>
            </c:numLit>
          </c:val>
        </c:ser>
        <c:gapWidth val="30"/>
        <c:axId val="94805376"/>
        <c:axId val="94807168"/>
      </c:barChart>
      <c:catAx>
        <c:axId val="94805376"/>
        <c:scaling>
          <c:orientation val="minMax"/>
        </c:scaling>
        <c:axPos val="l"/>
        <c:numFmt formatCode="General" sourceLinked="1"/>
        <c:tickLblPos val="nextTo"/>
        <c:spPr>
          <a:ln w="9525">
            <a:noFill/>
          </a:ln>
        </c:spPr>
        <c:txPr>
          <a:bodyPr rot="0" vert="horz"/>
          <a:lstStyle/>
          <a:p>
            <a:pPr>
              <a:defRPr sz="600" b="0" i="0" u="none" strike="noStrike" baseline="0">
                <a:solidFill>
                  <a:srgbClr val="333333"/>
                </a:solidFill>
                <a:latin typeface="Arial"/>
                <a:ea typeface="Arial"/>
                <a:cs typeface="Arial"/>
              </a:defRPr>
            </a:pPr>
            <a:endParaRPr lang="pt-PT"/>
          </a:p>
        </c:txPr>
        <c:crossAx val="94807168"/>
        <c:crossesAt val="0"/>
        <c:auto val="1"/>
        <c:lblAlgn val="ctr"/>
        <c:lblOffset val="100"/>
        <c:tickLblSkip val="1"/>
        <c:tickMarkSkip val="1"/>
      </c:catAx>
      <c:valAx>
        <c:axId val="94807168"/>
        <c:scaling>
          <c:orientation val="minMax"/>
          <c:max val="170000"/>
          <c:min val="0"/>
        </c:scaling>
        <c:delete val="1"/>
        <c:axPos val="b"/>
        <c:majorGridlines>
          <c:spPr>
            <a:ln w="3175">
              <a:solidFill>
                <a:srgbClr val="FFF2E5"/>
              </a:solidFill>
              <a:prstDash val="sysDash"/>
            </a:ln>
          </c:spPr>
        </c:majorGridlines>
        <c:numFmt formatCode="General" sourceLinked="1"/>
        <c:tickLblPos val="none"/>
        <c:crossAx val="94805376"/>
        <c:crosses val="autoZero"/>
        <c:crossBetween val="between"/>
        <c:majorUnit val="50000"/>
        <c:minorUnit val="50000"/>
      </c:valAx>
      <c:spPr>
        <a:gradFill rotWithShape="0">
          <a:gsLst>
            <a:gs pos="0">
              <a:srgbClr val="FFF2E5"/>
            </a:gs>
            <a:gs pos="100000">
              <a:srgbClr val="FFF2E5">
                <a:gamma/>
                <a:tint val="0"/>
                <a:invGamma/>
              </a:srgbClr>
            </a:gs>
          </a:gsLst>
          <a:lin ang="5400000" scaled="1"/>
        </a:gradFill>
        <a:ln w="25400">
          <a:noFill/>
        </a:ln>
      </c:spPr>
    </c:plotArea>
    <c:plotVisOnly val="1"/>
    <c:dispBlanksAs val="gap"/>
  </c:chart>
  <c:spPr>
    <a:solidFill>
      <a:srgbClr val="FFF2E5"/>
    </a:solidFill>
    <a:ln w="9525">
      <a:noFill/>
    </a:ln>
  </c:spPr>
  <c:txPr>
    <a:bodyPr/>
    <a:lstStyle/>
    <a:p>
      <a:pPr>
        <a:defRPr sz="700" b="0" i="0" u="none" strike="noStrike" baseline="0">
          <a:solidFill>
            <a:srgbClr val="333333"/>
          </a:solidFill>
          <a:latin typeface="Arial"/>
          <a:ea typeface="Arial"/>
          <a:cs typeface="Arial"/>
        </a:defRPr>
      </a:pPr>
      <a:endParaRPr lang="pt-PT"/>
    </a:p>
  </c:txPr>
  <c:printSettings>
    <c:headerFooter alignWithMargins="0"/>
    <c:pageMargins b="1" l="0.75000000000001465" r="0.75000000000001465" t="1" header="0" footer="0"/>
    <c:pageSetup/>
  </c:printSettings>
  <c:userShapes r:id="rId1"/>
</c:chartSpace>
</file>

<file path=xl/charts/chart8.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700" b="1" i="0" u="none" strike="noStrike" baseline="0">
                <a:solidFill>
                  <a:srgbClr val="333333"/>
                </a:solidFill>
                <a:latin typeface="Arial"/>
                <a:ea typeface="Arial"/>
                <a:cs typeface="Arial"/>
              </a:defRPr>
            </a:pPr>
            <a:r>
              <a:rPr lang="pt-PT"/>
              <a:t>… por sexo</a:t>
            </a:r>
          </a:p>
        </c:rich>
      </c:tx>
      <c:layout>
        <c:manualLayout>
          <c:xMode val="edge"/>
          <c:yMode val="edge"/>
          <c:x val="0.33267323365957663"/>
          <c:y val="6.2174875199423614E-2"/>
        </c:manualLayout>
      </c:layout>
      <c:spPr>
        <a:noFill/>
        <a:ln w="25400">
          <a:noFill/>
        </a:ln>
      </c:spPr>
    </c:title>
    <c:plotArea>
      <c:layout>
        <c:manualLayout>
          <c:layoutTarget val="inner"/>
          <c:xMode val="edge"/>
          <c:yMode val="edge"/>
          <c:x val="0.22574257425742594"/>
          <c:y val="0.34196891191712198"/>
          <c:w val="0.75643564356436765"/>
          <c:h val="0.62176165803112626"/>
        </c:manualLayout>
      </c:layout>
      <c:barChart>
        <c:barDir val="bar"/>
        <c:grouping val="clustered"/>
        <c:ser>
          <c:idx val="0"/>
          <c:order val="0"/>
          <c:tx>
            <c:v>sexo</c:v>
          </c:tx>
          <c:spPr>
            <a:solidFill>
              <a:srgbClr val="C0C0C0"/>
            </a:solidFill>
            <a:ln w="12700">
              <a:solidFill>
                <a:srgbClr val="808080"/>
              </a:solidFill>
              <a:prstDash val="solid"/>
            </a:ln>
          </c:spPr>
          <c:dPt>
            <c:idx val="0"/>
            <c:spPr>
              <a:solidFill>
                <a:srgbClr val="FFF2E5"/>
              </a:solidFill>
              <a:ln w="12700">
                <a:solidFill>
                  <a:srgbClr val="808080"/>
                </a:solidFill>
                <a:prstDash val="solid"/>
              </a:ln>
            </c:spPr>
          </c:dPt>
          <c:dLbls>
            <c:dLbl>
              <c:idx val="0"/>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2"/>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3"/>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4"/>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5"/>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6"/>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7"/>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8"/>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9"/>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0"/>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1"/>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2"/>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3"/>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4"/>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5"/>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6"/>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7"/>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8"/>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9"/>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numFmt formatCode="#,##0" sourceLinked="0"/>
            <c:spPr>
              <a:noFill/>
              <a:ln w="25400">
                <a:noFill/>
              </a:ln>
            </c:spPr>
            <c:txPr>
              <a:bodyPr/>
              <a:lstStyle/>
              <a:p>
                <a:pPr>
                  <a:defRPr sz="700" b="0" i="0" u="none" strike="noStrike" baseline="0">
                    <a:solidFill>
                      <a:srgbClr val="969696"/>
                    </a:solidFill>
                    <a:latin typeface="Arial"/>
                    <a:ea typeface="Arial"/>
                    <a:cs typeface="Arial"/>
                  </a:defRPr>
                </a:pPr>
                <a:endParaRPr lang="pt-PT"/>
              </a:p>
            </c:txPr>
            <c:dLblPos val="outEnd"/>
            <c:showVal val="1"/>
          </c:dLbls>
          <c:cat>
            <c:strLit>
              <c:ptCount val="2"/>
              <c:pt idx="0">
                <c:v> Feminino  </c:v>
              </c:pt>
              <c:pt idx="1">
                <c:v> Masculino  </c:v>
              </c:pt>
            </c:strLit>
          </c:cat>
          <c:val>
            <c:numLit>
              <c:formatCode>General</c:formatCode>
              <c:ptCount val="2"/>
              <c:pt idx="0">
                <c:v>168891</c:v>
              </c:pt>
              <c:pt idx="1">
                <c:v>154028</c:v>
              </c:pt>
            </c:numLit>
          </c:val>
        </c:ser>
        <c:gapWidth val="40"/>
        <c:axId val="94848128"/>
        <c:axId val="94849664"/>
      </c:barChart>
      <c:catAx>
        <c:axId val="94848128"/>
        <c:scaling>
          <c:orientation val="minMax"/>
        </c:scaling>
        <c:axPos val="l"/>
        <c:numFmt formatCode="General" sourceLinked="1"/>
        <c:tickLblPos val="nextTo"/>
        <c:spPr>
          <a:ln w="9525">
            <a:noFill/>
          </a:ln>
        </c:spPr>
        <c:txPr>
          <a:bodyPr rot="0" vert="horz"/>
          <a:lstStyle/>
          <a:p>
            <a:pPr>
              <a:defRPr sz="600" b="0" i="0" u="none" strike="noStrike" baseline="0">
                <a:solidFill>
                  <a:srgbClr val="333333"/>
                </a:solidFill>
                <a:latin typeface="Arial"/>
                <a:ea typeface="Arial"/>
                <a:cs typeface="Arial"/>
              </a:defRPr>
            </a:pPr>
            <a:endParaRPr lang="pt-PT"/>
          </a:p>
        </c:txPr>
        <c:crossAx val="94849664"/>
        <c:crossesAt val="0"/>
        <c:auto val="1"/>
        <c:lblAlgn val="ctr"/>
        <c:lblOffset val="100"/>
        <c:tickLblSkip val="1"/>
        <c:tickMarkSkip val="1"/>
      </c:catAx>
      <c:valAx>
        <c:axId val="94849664"/>
        <c:scaling>
          <c:orientation val="minMax"/>
          <c:max val="250000"/>
          <c:min val="0"/>
        </c:scaling>
        <c:delete val="1"/>
        <c:axPos val="b"/>
        <c:majorGridlines>
          <c:spPr>
            <a:ln w="3175">
              <a:solidFill>
                <a:srgbClr val="FFF2E5"/>
              </a:solidFill>
              <a:prstDash val="sysDash"/>
            </a:ln>
          </c:spPr>
        </c:majorGridlines>
        <c:numFmt formatCode="General" sourceLinked="1"/>
        <c:tickLblPos val="none"/>
        <c:crossAx val="94848128"/>
        <c:crosses val="autoZero"/>
        <c:crossBetween val="between"/>
        <c:majorUnit val="50000"/>
        <c:minorUnit val="50000"/>
      </c:valAx>
      <c:spPr>
        <a:gradFill rotWithShape="0">
          <a:gsLst>
            <a:gs pos="0">
              <a:srgbClr val="FFF2E5"/>
            </a:gs>
            <a:gs pos="100000">
              <a:srgbClr val="FFF2E5">
                <a:gamma/>
                <a:tint val="0"/>
                <a:invGamma/>
              </a:srgbClr>
            </a:gs>
          </a:gsLst>
          <a:lin ang="5400000" scaled="1"/>
        </a:gradFill>
        <a:ln w="25400">
          <a:noFill/>
        </a:ln>
      </c:spPr>
    </c:plotArea>
    <c:plotVisOnly val="1"/>
    <c:dispBlanksAs val="gap"/>
  </c:chart>
  <c:spPr>
    <a:solidFill>
      <a:srgbClr val="FFF2E5"/>
    </a:solidFill>
    <a:ln w="9525">
      <a:noFill/>
    </a:ln>
  </c:spPr>
  <c:txPr>
    <a:bodyPr/>
    <a:lstStyle/>
    <a:p>
      <a:pPr>
        <a:defRPr sz="700" b="0" i="0" u="none" strike="noStrike" baseline="0">
          <a:solidFill>
            <a:srgbClr val="333333"/>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9.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700" b="0" i="0" u="none" strike="noStrike" baseline="0">
                <a:solidFill>
                  <a:srgbClr val="333333"/>
                </a:solidFill>
                <a:latin typeface="Arial"/>
                <a:ea typeface="Arial"/>
                <a:cs typeface="Arial"/>
              </a:defRPr>
            </a:pPr>
            <a:r>
              <a:rPr lang="pt-PT" sz="700" b="1" i="0" u="none" strike="noStrike" baseline="0">
                <a:solidFill>
                  <a:srgbClr val="333333"/>
                </a:solidFill>
                <a:latin typeface="Arial"/>
                <a:cs typeface="Arial"/>
              </a:rPr>
              <a:t>… por escalão de rendimento </a:t>
            </a:r>
            <a:r>
              <a:rPr lang="pt-PT" sz="700" b="0" i="0" u="none" strike="noStrike" baseline="0">
                <a:solidFill>
                  <a:srgbClr val="333333"/>
                </a:solidFill>
                <a:latin typeface="Arial"/>
                <a:cs typeface="Arial"/>
              </a:rPr>
              <a:t>(euros)</a:t>
            </a:r>
          </a:p>
        </c:rich>
      </c:tx>
      <c:layout>
        <c:manualLayout>
          <c:xMode val="edge"/>
          <c:yMode val="edge"/>
          <c:x val="0.13545836890870569"/>
          <c:y val="2.659575929972104E-2"/>
        </c:manualLayout>
      </c:layout>
      <c:spPr>
        <a:noFill/>
        <a:ln w="25400">
          <a:noFill/>
        </a:ln>
      </c:spPr>
    </c:title>
    <c:plotArea>
      <c:layout>
        <c:manualLayout>
          <c:layoutTarget val="inner"/>
          <c:xMode val="edge"/>
          <c:yMode val="edge"/>
          <c:x val="0.35189155572420938"/>
          <c:y val="0.14594594594595406"/>
          <c:w val="0.67361519569091965"/>
          <c:h val="0.8324324324324327"/>
        </c:manualLayout>
      </c:layout>
      <c:barChart>
        <c:barDir val="bar"/>
        <c:grouping val="clustered"/>
        <c:ser>
          <c:idx val="0"/>
          <c:order val="0"/>
          <c:tx>
            <c:v>escalão de rendimento</c:v>
          </c:tx>
          <c:spPr>
            <a:solidFill>
              <a:srgbClr val="C0C0C0"/>
            </a:solidFill>
            <a:ln w="12700">
              <a:solidFill>
                <a:srgbClr val="808080"/>
              </a:solidFill>
              <a:prstDash val="solid"/>
            </a:ln>
          </c:spPr>
          <c:dLbls>
            <c:dLbl>
              <c:idx val="0"/>
              <c:layout>
                <c:manualLayout>
                  <c:x val="-7.0038910505840091E-3"/>
                  <c:y val="-3.9548779806779892E-3"/>
                </c:manualLayout>
              </c:layout>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Pos val="outEnd"/>
              <c:showVal val="1"/>
            </c:dLbl>
            <c:dLbl>
              <c:idx val="1"/>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2"/>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3"/>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4"/>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5"/>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6"/>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7"/>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8"/>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9"/>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0"/>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1"/>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2"/>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3"/>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4"/>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5"/>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6"/>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7"/>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8"/>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9"/>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numFmt formatCode="#,##0" sourceLinked="0"/>
            <c:spPr>
              <a:noFill/>
              <a:ln w="25400">
                <a:noFill/>
              </a:ln>
            </c:spPr>
            <c:txPr>
              <a:bodyPr/>
              <a:lstStyle/>
              <a:p>
                <a:pPr>
                  <a:defRPr sz="700" b="0" i="0" u="none" strike="noStrike" baseline="0">
                    <a:solidFill>
                      <a:srgbClr val="969696"/>
                    </a:solidFill>
                    <a:latin typeface="Arial"/>
                    <a:ea typeface="Arial"/>
                    <a:cs typeface="Arial"/>
                  </a:defRPr>
                </a:pPr>
                <a:endParaRPr lang="pt-PT"/>
              </a:p>
            </c:txPr>
            <c:dLblPos val="outEnd"/>
            <c:showVal val="1"/>
          </c:dLbls>
          <c:cat>
            <c:strLit>
              <c:ptCount val="10"/>
              <c:pt idx="0">
                <c:v>sem rendimentos</c:v>
              </c:pt>
              <c:pt idx="1">
                <c:v> &lt; 50€  </c:v>
              </c:pt>
              <c:pt idx="2">
                <c:v> 50€ a 100€  </c:v>
              </c:pt>
              <c:pt idx="3">
                <c:v> 100€ a 200€  </c:v>
              </c:pt>
              <c:pt idx="4">
                <c:v> 200€ a 300€  </c:v>
              </c:pt>
              <c:pt idx="5">
                <c:v> 300€ a 400€  </c:v>
              </c:pt>
              <c:pt idx="6">
                <c:v> 400€ a 500€  </c:v>
              </c:pt>
              <c:pt idx="7">
                <c:v> 500€ a 600€  </c:v>
              </c:pt>
              <c:pt idx="8">
                <c:v> 600€ a 700€  </c:v>
              </c:pt>
              <c:pt idx="9">
                <c:v> &gt; 700€  </c:v>
              </c:pt>
            </c:strLit>
          </c:cat>
          <c:val>
            <c:numLit>
              <c:formatCode>General</c:formatCode>
              <c:ptCount val="10"/>
              <c:pt idx="0">
                <c:v>35808</c:v>
              </c:pt>
              <c:pt idx="1">
                <c:v>18634</c:v>
              </c:pt>
              <c:pt idx="2">
                <c:v>7511</c:v>
              </c:pt>
              <c:pt idx="3">
                <c:v>13312</c:v>
              </c:pt>
              <c:pt idx="4">
                <c:v>10050</c:v>
              </c:pt>
              <c:pt idx="5">
                <c:v>6792</c:v>
              </c:pt>
              <c:pt idx="6">
                <c:v>8157</c:v>
              </c:pt>
              <c:pt idx="7">
                <c:v>5476</c:v>
              </c:pt>
              <c:pt idx="8">
                <c:v>2716</c:v>
              </c:pt>
              <c:pt idx="9">
                <c:v>12987</c:v>
              </c:pt>
            </c:numLit>
          </c:val>
        </c:ser>
        <c:gapWidth val="30"/>
        <c:axId val="94918912"/>
        <c:axId val="94920704"/>
      </c:barChart>
      <c:catAx>
        <c:axId val="94918912"/>
        <c:scaling>
          <c:orientation val="minMax"/>
        </c:scaling>
        <c:axPos val="l"/>
        <c:numFmt formatCode="General" sourceLinked="1"/>
        <c:tickLblPos val="nextTo"/>
        <c:spPr>
          <a:ln w="9525">
            <a:noFill/>
          </a:ln>
        </c:spPr>
        <c:txPr>
          <a:bodyPr rot="0" vert="horz"/>
          <a:lstStyle/>
          <a:p>
            <a:pPr>
              <a:defRPr sz="600" b="0" i="0" u="none" strike="noStrike" baseline="0">
                <a:solidFill>
                  <a:srgbClr val="333333"/>
                </a:solidFill>
                <a:latin typeface="Arial"/>
                <a:ea typeface="Arial"/>
                <a:cs typeface="Arial"/>
              </a:defRPr>
            </a:pPr>
            <a:endParaRPr lang="pt-PT"/>
          </a:p>
        </c:txPr>
        <c:crossAx val="94920704"/>
        <c:crossesAt val="0"/>
        <c:auto val="1"/>
        <c:lblAlgn val="ctr"/>
        <c:lblOffset val="100"/>
        <c:tickLblSkip val="1"/>
        <c:tickMarkSkip val="1"/>
      </c:catAx>
      <c:valAx>
        <c:axId val="94920704"/>
        <c:scaling>
          <c:orientation val="minMax"/>
          <c:max val="50000"/>
          <c:min val="0"/>
        </c:scaling>
        <c:delete val="1"/>
        <c:axPos val="b"/>
        <c:majorGridlines>
          <c:spPr>
            <a:ln w="3175">
              <a:solidFill>
                <a:srgbClr val="FFF2E5"/>
              </a:solidFill>
              <a:prstDash val="sysDash"/>
            </a:ln>
          </c:spPr>
        </c:majorGridlines>
        <c:numFmt formatCode="General" sourceLinked="1"/>
        <c:tickLblPos val="none"/>
        <c:crossAx val="94918912"/>
        <c:crosses val="autoZero"/>
        <c:crossBetween val="between"/>
        <c:majorUnit val="20000"/>
        <c:minorUnit val="20000"/>
      </c:valAx>
      <c:spPr>
        <a:gradFill rotWithShape="0">
          <a:gsLst>
            <a:gs pos="0">
              <a:srgbClr val="FFF2E5"/>
            </a:gs>
            <a:gs pos="100000">
              <a:srgbClr val="FFF2E5">
                <a:gamma/>
                <a:tint val="0"/>
                <a:invGamma/>
              </a:srgbClr>
            </a:gs>
          </a:gsLst>
          <a:lin ang="5400000" scaled="1"/>
        </a:gradFill>
        <a:ln w="25400">
          <a:noFill/>
        </a:ln>
      </c:spPr>
    </c:plotArea>
    <c:plotVisOnly val="1"/>
    <c:dispBlanksAs val="gap"/>
  </c:chart>
  <c:spPr>
    <a:solidFill>
      <a:srgbClr val="FFF2E5"/>
    </a:solidFill>
    <a:ln w="9525">
      <a:noFill/>
    </a:ln>
  </c:spPr>
  <c:txPr>
    <a:bodyPr/>
    <a:lstStyle/>
    <a:p>
      <a:pPr>
        <a:defRPr sz="700" b="0" i="0" u="none" strike="noStrike" baseline="0">
          <a:solidFill>
            <a:srgbClr val="333333"/>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3" Type="http://schemas.openxmlformats.org/officeDocument/2006/relationships/chart" Target="../charts/chart13.xml"/><Relationship Id="rId2" Type="http://schemas.openxmlformats.org/officeDocument/2006/relationships/chart" Target="../charts/chart12.xml"/><Relationship Id="rId1" Type="http://schemas.openxmlformats.org/officeDocument/2006/relationships/chart" Target="../charts/chart11.xml"/><Relationship Id="rId6" Type="http://schemas.openxmlformats.org/officeDocument/2006/relationships/chart" Target="../charts/chart16.xml"/><Relationship Id="rId5" Type="http://schemas.openxmlformats.org/officeDocument/2006/relationships/chart" Target="../charts/chart15.xml"/><Relationship Id="rId4" Type="http://schemas.openxmlformats.org/officeDocument/2006/relationships/chart" Target="../charts/chart14.xml"/></Relationships>
</file>

<file path=xl/drawings/_rels/drawing16.xml.rels><?xml version="1.0" encoding="UTF-8" standalone="yes"?>
<Relationships xmlns="http://schemas.openxmlformats.org/package/2006/relationships"><Relationship Id="rId2" Type="http://schemas.openxmlformats.org/officeDocument/2006/relationships/chart" Target="../charts/chart17.xml"/><Relationship Id="rId1" Type="http://schemas.openxmlformats.org/officeDocument/2006/relationships/image" Target="../media/image3.emf"/></Relationships>
</file>

<file path=xl/drawings/_rels/drawing19.xml.rels><?xml version="1.0" encoding="UTF-8" standalone="yes"?>
<Relationships xmlns="http://schemas.openxmlformats.org/package/2006/relationships"><Relationship Id="rId3" Type="http://schemas.openxmlformats.org/officeDocument/2006/relationships/image" Target="../media/image6.emf"/><Relationship Id="rId2" Type="http://schemas.openxmlformats.org/officeDocument/2006/relationships/image" Target="../media/image5.emf"/><Relationship Id="rId1" Type="http://schemas.openxmlformats.org/officeDocument/2006/relationships/image" Target="../media/image4.jpeg"/></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chart" Target="../charts/chart5.xml"/><Relationship Id="rId4" Type="http://schemas.openxmlformats.org/officeDocument/2006/relationships/chart" Target="../charts/chart4.xml"/></Relationships>
</file>

<file path=xl/drawings/_rels/drawing4.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chart" Target="../charts/chart6.xml"/><Relationship Id="rId5" Type="http://schemas.openxmlformats.org/officeDocument/2006/relationships/chart" Target="../charts/chart10.xml"/><Relationship Id="rId4"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oneCellAnchor>
    <xdr:from>
      <xdr:col>5</xdr:col>
      <xdr:colOff>142875</xdr:colOff>
      <xdr:row>10</xdr:row>
      <xdr:rowOff>0</xdr:rowOff>
    </xdr:from>
    <xdr:ext cx="3181350" cy="1600200"/>
    <xdr:sp macro="" textlink="">
      <xdr:nvSpPr>
        <xdr:cNvPr id="150529" name="Text Box 1"/>
        <xdr:cNvSpPr txBox="1">
          <a:spLocks noChangeArrowheads="1"/>
        </xdr:cNvSpPr>
      </xdr:nvSpPr>
      <xdr:spPr bwMode="auto">
        <a:xfrm>
          <a:off x="2724150" y="1838325"/>
          <a:ext cx="3305175" cy="1562100"/>
        </a:xfrm>
        <a:prstGeom prst="rect">
          <a:avLst/>
        </a:prstGeom>
        <a:noFill/>
        <a:ln w="9525">
          <a:noFill/>
          <a:miter lim="800000"/>
          <a:headEnd/>
          <a:tailEnd/>
        </a:ln>
      </xdr:spPr>
      <xdr:txBody>
        <a:bodyPr wrap="none" lIns="82296" tIns="77724" rIns="0" bIns="0" anchor="t" upright="1">
          <a:spAutoFit/>
        </a:bodyPr>
        <a:lstStyle/>
        <a:p>
          <a:pPr algn="l" rtl="0">
            <a:defRPr sz="1000"/>
          </a:pPr>
          <a:r>
            <a:rPr lang="pt-PT" sz="4800" b="1" i="0" u="none" strike="noStrike" baseline="0">
              <a:solidFill>
                <a:srgbClr val="000000"/>
              </a:solidFill>
              <a:latin typeface="Arial"/>
              <a:cs typeface="Arial"/>
            </a:rPr>
            <a:t>Boletim </a:t>
          </a:r>
        </a:p>
        <a:p>
          <a:pPr algn="l" rtl="0">
            <a:defRPr sz="1000"/>
          </a:pPr>
          <a:r>
            <a:rPr lang="pt-PT" sz="4800" b="1" i="0" u="none" strike="noStrike" baseline="0">
              <a:solidFill>
                <a:srgbClr val="000000"/>
              </a:solidFill>
              <a:latin typeface="Arial"/>
              <a:cs typeface="Arial"/>
            </a:rPr>
            <a:t>Estatístico</a:t>
          </a:r>
        </a:p>
      </xdr:txBody>
    </xdr:sp>
    <xdr:clientData/>
  </xdr:oneCellAnchor>
  <xdr:twoCellAnchor editAs="oneCell">
    <xdr:from>
      <xdr:col>5</xdr:col>
      <xdr:colOff>85725</xdr:colOff>
      <xdr:row>35</xdr:row>
      <xdr:rowOff>133350</xdr:rowOff>
    </xdr:from>
    <xdr:to>
      <xdr:col>10</xdr:col>
      <xdr:colOff>142875</xdr:colOff>
      <xdr:row>57</xdr:row>
      <xdr:rowOff>142875</xdr:rowOff>
    </xdr:to>
    <xdr:pic>
      <xdr:nvPicPr>
        <xdr:cNvPr id="50697528" name="Picture 44" descr="quadrado8"/>
        <xdr:cNvPicPr>
          <a:picLocks noChangeAspect="1" noChangeArrowheads="1"/>
        </xdr:cNvPicPr>
      </xdr:nvPicPr>
      <xdr:blipFill>
        <a:blip xmlns:r="http://schemas.openxmlformats.org/officeDocument/2006/relationships" r:embed="rId1" cstate="print"/>
        <a:srcRect/>
        <a:stretch>
          <a:fillRect/>
        </a:stretch>
      </xdr:blipFill>
      <xdr:spPr bwMode="auto">
        <a:xfrm>
          <a:off x="2667000" y="6457950"/>
          <a:ext cx="4191000" cy="4114800"/>
        </a:xfrm>
        <a:prstGeom prst="rect">
          <a:avLst/>
        </a:prstGeom>
        <a:noFill/>
        <a:ln w="9525">
          <a:noFill/>
          <a:miter lim="800000"/>
          <a:headEnd/>
          <a:tailEnd/>
        </a:ln>
      </xdr:spPr>
    </xdr:pic>
    <xdr:clientData/>
  </xdr:twoCellAnchor>
  <xdr:twoCellAnchor>
    <xdr:from>
      <xdr:col>1</xdr:col>
      <xdr:colOff>0</xdr:colOff>
      <xdr:row>0</xdr:row>
      <xdr:rowOff>47625</xdr:rowOff>
    </xdr:from>
    <xdr:to>
      <xdr:col>4</xdr:col>
      <xdr:colOff>19050</xdr:colOff>
      <xdr:row>0</xdr:row>
      <xdr:rowOff>47625</xdr:rowOff>
    </xdr:to>
    <xdr:sp macro="" textlink="">
      <xdr:nvSpPr>
        <xdr:cNvPr id="50697529" name="Line 53"/>
        <xdr:cNvSpPr>
          <a:spLocks noChangeShapeType="1"/>
        </xdr:cNvSpPr>
      </xdr:nvSpPr>
      <xdr:spPr bwMode="auto">
        <a:xfrm>
          <a:off x="95250" y="47625"/>
          <a:ext cx="2419350" cy="0"/>
        </a:xfrm>
        <a:prstGeom prst="line">
          <a:avLst/>
        </a:prstGeom>
        <a:noFill/>
        <a:ln w="9525">
          <a:solidFill>
            <a:srgbClr val="800000"/>
          </a:solidFill>
          <a:round/>
          <a:headEnd/>
          <a:tailEnd/>
        </a:ln>
      </xdr:spPr>
    </xdr:sp>
    <xdr:clientData/>
  </xdr:twoCellAnchor>
  <xdr:twoCellAnchor>
    <xdr:from>
      <xdr:col>0</xdr:col>
      <xdr:colOff>85725</xdr:colOff>
      <xdr:row>4</xdr:row>
      <xdr:rowOff>0</xdr:rowOff>
    </xdr:from>
    <xdr:to>
      <xdr:col>4</xdr:col>
      <xdr:colOff>9525</xdr:colOff>
      <xdr:row>4</xdr:row>
      <xdr:rowOff>0</xdr:rowOff>
    </xdr:to>
    <xdr:sp macro="" textlink="">
      <xdr:nvSpPr>
        <xdr:cNvPr id="50697530" name="Line 54"/>
        <xdr:cNvSpPr>
          <a:spLocks noChangeShapeType="1"/>
        </xdr:cNvSpPr>
      </xdr:nvSpPr>
      <xdr:spPr bwMode="auto">
        <a:xfrm>
          <a:off x="85725" y="866775"/>
          <a:ext cx="2419350" cy="0"/>
        </a:xfrm>
        <a:prstGeom prst="line">
          <a:avLst/>
        </a:prstGeom>
        <a:noFill/>
        <a:ln w="9525">
          <a:solidFill>
            <a:srgbClr val="800000"/>
          </a:solidFill>
          <a:round/>
          <a:headEnd/>
          <a:tailEnd/>
        </a:ln>
      </xdr:spPr>
    </xdr:sp>
    <xdr:clientData/>
  </xdr:twoCellAnchor>
  <xdr:twoCellAnchor editAs="oneCell">
    <xdr:from>
      <xdr:col>1</xdr:col>
      <xdr:colOff>85725</xdr:colOff>
      <xdr:row>1</xdr:row>
      <xdr:rowOff>66675</xdr:rowOff>
    </xdr:from>
    <xdr:to>
      <xdr:col>3</xdr:col>
      <xdr:colOff>57150</xdr:colOff>
      <xdr:row>3</xdr:row>
      <xdr:rowOff>361950</xdr:rowOff>
    </xdr:to>
    <xdr:pic>
      <xdr:nvPicPr>
        <xdr:cNvPr id="470017" name="Picture 1" descr="Gabinete de Estratégia e Planeamento"/>
        <xdr:cNvPicPr>
          <a:picLocks noChangeAspect="1" noChangeArrowheads="1"/>
        </xdr:cNvPicPr>
      </xdr:nvPicPr>
      <xdr:blipFill>
        <a:blip xmlns:r="http://schemas.openxmlformats.org/officeDocument/2006/relationships" r:embed="rId2" cstate="print"/>
        <a:srcRect/>
        <a:stretch>
          <a:fillRect/>
        </a:stretch>
      </xdr:blipFill>
      <xdr:spPr bwMode="auto">
        <a:xfrm>
          <a:off x="180975" y="123825"/>
          <a:ext cx="2190750" cy="676275"/>
        </a:xfrm>
        <a:prstGeom prst="rect">
          <a:avLst/>
        </a:prstGeom>
        <a:noFill/>
      </xdr:spPr>
    </xdr:pic>
    <xdr:clientData/>
  </xdr:twoCellAnchor>
</xdr:wsDr>
</file>

<file path=xl/drawings/drawing10.xml><?xml version="1.0" encoding="utf-8"?>
<xdr:wsDr xmlns:xdr="http://schemas.openxmlformats.org/drawingml/2006/spreadsheetDrawing" xmlns:a="http://schemas.openxmlformats.org/drawingml/2006/main">
  <xdr:twoCellAnchor>
    <xdr:from>
      <xdr:col>1</xdr:col>
      <xdr:colOff>161925</xdr:colOff>
      <xdr:row>15</xdr:row>
      <xdr:rowOff>0</xdr:rowOff>
    </xdr:from>
    <xdr:to>
      <xdr:col>9</xdr:col>
      <xdr:colOff>266700</xdr:colOff>
      <xdr:row>28</xdr:row>
      <xdr:rowOff>38100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0</xdr:colOff>
      <xdr:row>48</xdr:row>
      <xdr:rowOff>0</xdr:rowOff>
    </xdr:from>
    <xdr:to>
      <xdr:col>10</xdr:col>
      <xdr:colOff>0</xdr:colOff>
      <xdr:row>61</xdr:row>
      <xdr:rowOff>0</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133350</xdr:colOff>
      <xdr:row>6</xdr:row>
      <xdr:rowOff>47625</xdr:rowOff>
    </xdr:from>
    <xdr:to>
      <xdr:col>13</xdr:col>
      <xdr:colOff>133350</xdr:colOff>
      <xdr:row>363</xdr:row>
      <xdr:rowOff>114300</xdr:rowOff>
    </xdr:to>
    <xdr:sp macro="" textlink="">
      <xdr:nvSpPr>
        <xdr:cNvPr id="4" name="Line 3"/>
        <xdr:cNvSpPr>
          <a:spLocks noChangeShapeType="1"/>
        </xdr:cNvSpPr>
      </xdr:nvSpPr>
      <xdr:spPr bwMode="auto">
        <a:xfrm>
          <a:off x="3914775" y="866775"/>
          <a:ext cx="0" cy="60274200"/>
        </a:xfrm>
        <a:prstGeom prst="line">
          <a:avLst/>
        </a:prstGeom>
        <a:noFill/>
        <a:ln w="9525">
          <a:noFill/>
          <a:round/>
          <a:headEnd/>
          <a:tailEnd/>
        </a:ln>
      </xdr:spPr>
    </xdr:sp>
    <xdr:clientData/>
  </xdr:twoCellAnchor>
  <xdr:twoCellAnchor>
    <xdr:from>
      <xdr:col>13</xdr:col>
      <xdr:colOff>38100</xdr:colOff>
      <xdr:row>8</xdr:row>
      <xdr:rowOff>0</xdr:rowOff>
    </xdr:from>
    <xdr:to>
      <xdr:col>13</xdr:col>
      <xdr:colOff>38100</xdr:colOff>
      <xdr:row>48</xdr:row>
      <xdr:rowOff>76200</xdr:rowOff>
    </xdr:to>
    <xdr:sp macro="" textlink="">
      <xdr:nvSpPr>
        <xdr:cNvPr id="5" name="Line 4"/>
        <xdr:cNvSpPr>
          <a:spLocks noChangeShapeType="1"/>
        </xdr:cNvSpPr>
      </xdr:nvSpPr>
      <xdr:spPr bwMode="auto">
        <a:xfrm>
          <a:off x="3819525" y="1038225"/>
          <a:ext cx="0" cy="4095750"/>
        </a:xfrm>
        <a:prstGeom prst="line">
          <a:avLst/>
        </a:prstGeom>
        <a:noFill/>
        <a:ln w="9525">
          <a:noFill/>
          <a:round/>
          <a:headEnd/>
          <a:tailEnd/>
        </a:ln>
      </xdr:spPr>
    </xdr:sp>
    <xdr:clientData/>
  </xdr:twoCellAnchor>
  <xdr:twoCellAnchor>
    <xdr:from>
      <xdr:col>11</xdr:col>
      <xdr:colOff>38100</xdr:colOff>
      <xdr:row>15</xdr:row>
      <xdr:rowOff>0</xdr:rowOff>
    </xdr:from>
    <xdr:to>
      <xdr:col>29</xdr:col>
      <xdr:colOff>276225</xdr:colOff>
      <xdr:row>28</xdr:row>
      <xdr:rowOff>38100</xdr:rowOff>
    </xdr:to>
    <xdr:graphicFrame macro="">
      <xdr:nvGraphicFramePr>
        <xdr:cNvPr id="6"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11</xdr:col>
      <xdr:colOff>57150</xdr:colOff>
      <xdr:row>48</xdr:row>
      <xdr:rowOff>0</xdr:rowOff>
    </xdr:from>
    <xdr:to>
      <xdr:col>29</xdr:col>
      <xdr:colOff>266700</xdr:colOff>
      <xdr:row>61</xdr:row>
      <xdr:rowOff>0</xdr:rowOff>
    </xdr:to>
    <xdr:graphicFrame macro="">
      <xdr:nvGraphicFramePr>
        <xdr:cNvPr id="7"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152400</xdr:colOff>
      <xdr:row>72</xdr:row>
      <xdr:rowOff>9525</xdr:rowOff>
    </xdr:from>
    <xdr:to>
      <xdr:col>10</xdr:col>
      <xdr:colOff>0</xdr:colOff>
      <xdr:row>84</xdr:row>
      <xdr:rowOff>95250</xdr:rowOff>
    </xdr:to>
    <xdr:graphicFrame macro="">
      <xdr:nvGraphicFramePr>
        <xdr:cNvPr id="8" name="Chart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11</xdr:col>
      <xdr:colOff>66675</xdr:colOff>
      <xdr:row>72</xdr:row>
      <xdr:rowOff>19050</xdr:rowOff>
    </xdr:from>
    <xdr:to>
      <xdr:col>29</xdr:col>
      <xdr:colOff>276225</xdr:colOff>
      <xdr:row>84</xdr:row>
      <xdr:rowOff>114300</xdr:rowOff>
    </xdr:to>
    <xdr:graphicFrame macro="">
      <xdr:nvGraphicFramePr>
        <xdr:cNvPr id="9" name="Chart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10</xdr:col>
      <xdr:colOff>0</xdr:colOff>
      <xdr:row>14</xdr:row>
      <xdr:rowOff>95250</xdr:rowOff>
    </xdr:from>
    <xdr:to>
      <xdr:col>10</xdr:col>
      <xdr:colOff>0</xdr:colOff>
      <xdr:row>85</xdr:row>
      <xdr:rowOff>85725</xdr:rowOff>
    </xdr:to>
    <xdr:sp macro="" textlink="">
      <xdr:nvSpPr>
        <xdr:cNvPr id="10" name="Line 9"/>
        <xdr:cNvSpPr>
          <a:spLocks noChangeShapeType="1"/>
        </xdr:cNvSpPr>
      </xdr:nvSpPr>
      <xdr:spPr bwMode="auto">
        <a:xfrm>
          <a:off x="3438525" y="1876425"/>
          <a:ext cx="0" cy="8286750"/>
        </a:xfrm>
        <a:prstGeom prst="line">
          <a:avLst/>
        </a:prstGeom>
        <a:noFill/>
        <a:ln w="9525">
          <a:noFill/>
          <a:round/>
          <a:headEnd/>
          <a:tailEnd/>
        </a:ln>
      </xdr:spPr>
    </xdr:sp>
    <xdr:clientData/>
  </xdr:twoCellAnchor>
</xdr:wsDr>
</file>

<file path=xl/drawings/drawing11.xml><?xml version="1.0" encoding="utf-8"?>
<c:userShapes xmlns:c="http://schemas.openxmlformats.org/drawingml/2006/chart">
  <cdr:relSizeAnchor xmlns:cdr="http://schemas.openxmlformats.org/drawingml/2006/chartDrawing">
    <cdr:from>
      <cdr:x>0.6358</cdr:x>
      <cdr:y>0.40566</cdr:y>
    </cdr:from>
    <cdr:to>
      <cdr:x>0.67412</cdr:x>
      <cdr:y>0.44347</cdr:y>
    </cdr:to>
    <cdr:sp macro="" textlink="">
      <cdr:nvSpPr>
        <cdr:cNvPr id="1888257" name="Line 1"/>
        <cdr:cNvSpPr>
          <a:spLocks xmlns:a="http://schemas.openxmlformats.org/drawingml/2006/main" noChangeShapeType="1"/>
        </cdr:cNvSpPr>
      </cdr:nvSpPr>
      <cdr:spPr bwMode="auto">
        <a:xfrm xmlns:a="http://schemas.openxmlformats.org/drawingml/2006/main" flipV="1">
          <a:off x="2040860" y="703234"/>
          <a:ext cx="123004" cy="65545"/>
        </a:xfrm>
        <a:prstGeom xmlns:a="http://schemas.openxmlformats.org/drawingml/2006/main" prst="line">
          <a:avLst/>
        </a:prstGeom>
        <a:noFill xmlns:a="http://schemas.openxmlformats.org/drawingml/2006/main"/>
        <a:ln xmlns:a="http://schemas.openxmlformats.org/drawingml/2006/main" w="9525">
          <a:solidFill>
            <a:srgbClr val="808080"/>
          </a:solidFill>
          <a:round/>
          <a:headEnd/>
          <a:tailEnd type="triangle" w="med" len="med"/>
        </a:ln>
        <a:effectLst xmlns:a="http://schemas.openxmlformats.org/drawingml/2006/main"/>
      </cdr:spPr>
      <cdr:txBody>
        <a:bodyPr xmlns:a="http://schemas.openxmlformats.org/drawingml/2006/main"/>
        <a:lstStyle xmlns:a="http://schemas.openxmlformats.org/drawingml/2006/main"/>
        <a:p xmlns:a="http://schemas.openxmlformats.org/drawingml/2006/main">
          <a:endParaRPr lang="pt-PT"/>
        </a:p>
      </cdr:txBody>
    </cdr:sp>
  </cdr:relSizeAnchor>
  <cdr:relSizeAnchor xmlns:cdr="http://schemas.openxmlformats.org/drawingml/2006/chartDrawing">
    <cdr:from>
      <cdr:x>0.17878</cdr:x>
      <cdr:y>0.20735</cdr:y>
    </cdr:from>
    <cdr:to>
      <cdr:x>0.22637</cdr:x>
      <cdr:y>0.289</cdr:y>
    </cdr:to>
    <cdr:sp macro="" textlink="">
      <cdr:nvSpPr>
        <cdr:cNvPr id="1888258" name="Line 2"/>
        <cdr:cNvSpPr>
          <a:spLocks xmlns:a="http://schemas.openxmlformats.org/drawingml/2006/main" noChangeShapeType="1"/>
        </cdr:cNvSpPr>
      </cdr:nvSpPr>
      <cdr:spPr bwMode="auto">
        <a:xfrm xmlns:a="http://schemas.openxmlformats.org/drawingml/2006/main" flipH="1">
          <a:off x="573870" y="359459"/>
          <a:ext cx="152761" cy="141545"/>
        </a:xfrm>
        <a:prstGeom xmlns:a="http://schemas.openxmlformats.org/drawingml/2006/main" prst="line">
          <a:avLst/>
        </a:prstGeom>
        <a:noFill xmlns:a="http://schemas.openxmlformats.org/drawingml/2006/main"/>
        <a:ln xmlns:a="http://schemas.openxmlformats.org/drawingml/2006/main" w="9525">
          <a:solidFill>
            <a:srgbClr val="008000"/>
          </a:solidFill>
          <a:round/>
          <a:headEnd/>
          <a:tailEnd type="triangle" w="med" len="med"/>
        </a:ln>
        <a:effectLst xmlns:a="http://schemas.openxmlformats.org/drawingml/2006/main"/>
      </cdr:spPr>
      <cdr:txBody>
        <a:bodyPr xmlns:a="http://schemas.openxmlformats.org/drawingml/2006/main"/>
        <a:lstStyle xmlns:a="http://schemas.openxmlformats.org/drawingml/2006/main"/>
        <a:p xmlns:a="http://schemas.openxmlformats.org/drawingml/2006/main">
          <a:endParaRPr lang="pt-PT"/>
        </a:p>
      </cdr:txBody>
    </cdr:sp>
  </cdr:relSizeAnchor>
  <cdr:relSizeAnchor xmlns:cdr="http://schemas.openxmlformats.org/drawingml/2006/chartDrawing">
    <cdr:from>
      <cdr:x>0.01561</cdr:x>
      <cdr:y>0.91473</cdr:y>
    </cdr:from>
    <cdr:to>
      <cdr:x>0.98512</cdr:x>
      <cdr:y>0.98634</cdr:y>
    </cdr:to>
    <cdr:sp macro="" textlink="">
      <cdr:nvSpPr>
        <cdr:cNvPr id="1888259" name="Text Box 3"/>
        <cdr:cNvSpPr txBox="1">
          <a:spLocks xmlns:a="http://schemas.openxmlformats.org/drawingml/2006/main" noChangeArrowheads="1"/>
        </cdr:cNvSpPr>
      </cdr:nvSpPr>
      <cdr:spPr bwMode="auto">
        <a:xfrm xmlns:a="http://schemas.openxmlformats.org/drawingml/2006/main">
          <a:off x="50107" y="1585736"/>
          <a:ext cx="3112054" cy="12414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rgbClr val="008000"/>
              </a:solidFill>
              <a:latin typeface="Arial"/>
              <a:cs typeface="Arial"/>
            </a:rPr>
            <a:t>fonte: INE: ICIT, ICCOP, ICC e ICS.    </a:t>
          </a:r>
        </a:p>
      </cdr:txBody>
    </cdr:sp>
  </cdr:relSizeAnchor>
</c:userShapes>
</file>

<file path=xl/drawings/drawing12.xml><?xml version="1.0" encoding="utf-8"?>
<c:userShapes xmlns:c="http://schemas.openxmlformats.org/drawingml/2006/chart">
  <cdr:relSizeAnchor xmlns:cdr="http://schemas.openxmlformats.org/drawingml/2006/chartDrawing">
    <cdr:from>
      <cdr:x>0.23171</cdr:x>
      <cdr:y>0.35329</cdr:y>
    </cdr:from>
    <cdr:to>
      <cdr:x>0.28823</cdr:x>
      <cdr:y>0.43871</cdr:y>
    </cdr:to>
    <cdr:sp macro="" textlink="">
      <cdr:nvSpPr>
        <cdr:cNvPr id="1889281" name="Line 1"/>
        <cdr:cNvSpPr>
          <a:spLocks xmlns:a="http://schemas.openxmlformats.org/drawingml/2006/main" noChangeShapeType="1"/>
        </cdr:cNvSpPr>
      </cdr:nvSpPr>
      <cdr:spPr bwMode="auto">
        <a:xfrm xmlns:a="http://schemas.openxmlformats.org/drawingml/2006/main" flipV="1">
          <a:off x="747709" y="632444"/>
          <a:ext cx="182208" cy="152155"/>
        </a:xfrm>
        <a:prstGeom xmlns:a="http://schemas.openxmlformats.org/drawingml/2006/main" prst="line">
          <a:avLst/>
        </a:prstGeom>
        <a:noFill xmlns:a="http://schemas.openxmlformats.org/drawingml/2006/main"/>
        <a:ln xmlns:a="http://schemas.openxmlformats.org/drawingml/2006/main" w="9525">
          <a:solidFill>
            <a:srgbClr val="808080"/>
          </a:solidFill>
          <a:round/>
          <a:headEnd/>
          <a:tailEnd type="triangle" w="med" len="med"/>
        </a:ln>
        <a:effectLst xmlns:a="http://schemas.openxmlformats.org/drawingml/2006/main"/>
      </cdr:spPr>
      <cdr:txBody>
        <a:bodyPr xmlns:a="http://schemas.openxmlformats.org/drawingml/2006/main"/>
        <a:lstStyle xmlns:a="http://schemas.openxmlformats.org/drawingml/2006/main"/>
        <a:p xmlns:a="http://schemas.openxmlformats.org/drawingml/2006/main">
          <a:endParaRPr lang="pt-PT"/>
        </a:p>
      </cdr:txBody>
    </cdr:sp>
  </cdr:relSizeAnchor>
  <cdr:relSizeAnchor xmlns:cdr="http://schemas.openxmlformats.org/drawingml/2006/chartDrawing">
    <cdr:from>
      <cdr:x>0.01484</cdr:x>
      <cdr:y>0.93588</cdr:y>
    </cdr:from>
    <cdr:to>
      <cdr:x>0.98516</cdr:x>
      <cdr:y>1</cdr:y>
    </cdr:to>
    <cdr:sp macro="" textlink="">
      <cdr:nvSpPr>
        <cdr:cNvPr id="1889282" name="Text Box 2"/>
        <cdr:cNvSpPr txBox="1">
          <a:spLocks xmlns:a="http://schemas.openxmlformats.org/drawingml/2006/main" noChangeArrowheads="1"/>
        </cdr:cNvSpPr>
      </cdr:nvSpPr>
      <cdr:spPr bwMode="auto">
        <a:xfrm xmlns:a="http://schemas.openxmlformats.org/drawingml/2006/main">
          <a:off x="46929" y="1667828"/>
          <a:ext cx="3068442" cy="11359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rgbClr val="008000"/>
              </a:solidFill>
              <a:latin typeface="Arial"/>
              <a:cs typeface="Arial"/>
            </a:rPr>
            <a:t>fonte: INE: ICIT, ICCOP, ICC e ICS.    </a:t>
          </a:r>
        </a:p>
      </cdr:txBody>
    </cdr:sp>
  </cdr:relSizeAnchor>
  <cdr:relSizeAnchor xmlns:cdr="http://schemas.openxmlformats.org/drawingml/2006/chartDrawing">
    <cdr:from>
      <cdr:x>0.55954</cdr:x>
      <cdr:y>0.3317</cdr:y>
    </cdr:from>
    <cdr:to>
      <cdr:x>0.60078</cdr:x>
      <cdr:y>0.38352</cdr:y>
    </cdr:to>
    <cdr:sp macro="" textlink="">
      <cdr:nvSpPr>
        <cdr:cNvPr id="1889283" name="Line 3"/>
        <cdr:cNvSpPr>
          <a:spLocks xmlns:a="http://schemas.openxmlformats.org/drawingml/2006/main" noChangeShapeType="1"/>
        </cdr:cNvSpPr>
      </cdr:nvSpPr>
      <cdr:spPr bwMode="auto">
        <a:xfrm xmlns:a="http://schemas.openxmlformats.org/drawingml/2006/main" flipV="1">
          <a:off x="1769442" y="587660"/>
          <a:ext cx="130414" cy="91807"/>
        </a:xfrm>
        <a:prstGeom xmlns:a="http://schemas.openxmlformats.org/drawingml/2006/main" prst="line">
          <a:avLst/>
        </a:prstGeom>
        <a:noFill xmlns:a="http://schemas.openxmlformats.org/drawingml/2006/main"/>
        <a:ln xmlns:a="http://schemas.openxmlformats.org/drawingml/2006/main" w="9525">
          <a:solidFill>
            <a:srgbClr val="008000"/>
          </a:solidFill>
          <a:round/>
          <a:headEnd/>
          <a:tailEnd type="triangle" w="med" len="med"/>
        </a:ln>
        <a:effectLst xmlns:a="http://schemas.openxmlformats.org/drawingml/2006/main"/>
      </cdr:spPr>
      <cdr:txBody>
        <a:bodyPr xmlns:a="http://schemas.openxmlformats.org/drawingml/2006/main"/>
        <a:lstStyle xmlns:a="http://schemas.openxmlformats.org/drawingml/2006/main"/>
        <a:p xmlns:a="http://schemas.openxmlformats.org/drawingml/2006/main">
          <a:endParaRPr lang="pt-PT"/>
        </a:p>
      </cdr:txBody>
    </cdr:sp>
  </cdr:relSizeAnchor>
</c:userShapes>
</file>

<file path=xl/drawings/drawing13.xml><?xml version="1.0" encoding="utf-8"?>
<c:userShapes xmlns:c="http://schemas.openxmlformats.org/drawingml/2006/chart">
  <cdr:relSizeAnchor xmlns:cdr="http://schemas.openxmlformats.org/drawingml/2006/chartDrawing">
    <cdr:from>
      <cdr:x>0.52983</cdr:x>
      <cdr:y>0.30809</cdr:y>
    </cdr:from>
    <cdr:to>
      <cdr:x>0.98503</cdr:x>
      <cdr:y>0.539</cdr:y>
    </cdr:to>
    <cdr:sp macro="" textlink="">
      <cdr:nvSpPr>
        <cdr:cNvPr id="1890305" name="Text Box 1"/>
        <cdr:cNvSpPr txBox="1">
          <a:spLocks xmlns:a="http://schemas.openxmlformats.org/drawingml/2006/main" noChangeArrowheads="1"/>
        </cdr:cNvSpPr>
      </cdr:nvSpPr>
      <cdr:spPr bwMode="auto">
        <a:xfrm xmlns:a="http://schemas.openxmlformats.org/drawingml/2006/main">
          <a:off x="1688748" y="540204"/>
          <a:ext cx="1448152" cy="402481"/>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700" b="0" i="0" u="none" strike="noStrike" baseline="0">
              <a:solidFill>
                <a:srgbClr val="008000"/>
              </a:solidFill>
              <a:latin typeface="Arial"/>
              <a:cs typeface="Arial"/>
            </a:rPr>
            <a:t>…perspetivas de evolução do desemprego nos próximos 12 meses (mm3m )</a:t>
          </a:r>
        </a:p>
      </cdr:txBody>
    </cdr:sp>
  </cdr:relSizeAnchor>
  <cdr:relSizeAnchor xmlns:cdr="http://schemas.openxmlformats.org/drawingml/2006/chartDrawing">
    <cdr:from>
      <cdr:x>0.32418</cdr:x>
      <cdr:y>0.59028</cdr:y>
    </cdr:from>
    <cdr:to>
      <cdr:x>0.57761</cdr:x>
      <cdr:y>0.7881</cdr:y>
    </cdr:to>
    <cdr:sp macro="" textlink="">
      <cdr:nvSpPr>
        <cdr:cNvPr id="1890306" name="Text Box 2"/>
        <cdr:cNvSpPr txBox="1">
          <a:spLocks xmlns:a="http://schemas.openxmlformats.org/drawingml/2006/main" noChangeArrowheads="1"/>
        </cdr:cNvSpPr>
      </cdr:nvSpPr>
      <cdr:spPr bwMode="auto">
        <a:xfrm xmlns:a="http://schemas.openxmlformats.org/drawingml/2006/main">
          <a:off x="1015901" y="1023281"/>
          <a:ext cx="794180" cy="342931"/>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700" b="0" i="0" u="none" strike="noStrike" baseline="0">
              <a:solidFill>
                <a:srgbClr val="008000"/>
              </a:solidFill>
              <a:latin typeface="Arial"/>
              <a:cs typeface="Arial"/>
            </a:rPr>
            <a:t>…indicador de confiança (mm3m)</a:t>
          </a:r>
        </a:p>
      </cdr:txBody>
    </cdr:sp>
  </cdr:relSizeAnchor>
  <cdr:relSizeAnchor xmlns:cdr="http://schemas.openxmlformats.org/drawingml/2006/chartDrawing">
    <cdr:from>
      <cdr:x>0.0157</cdr:x>
      <cdr:y>0.92713</cdr:y>
    </cdr:from>
    <cdr:to>
      <cdr:x>0.98503</cdr:x>
      <cdr:y>0.99827</cdr:y>
    </cdr:to>
    <cdr:sp macro="" textlink="">
      <cdr:nvSpPr>
        <cdr:cNvPr id="1890307" name="Text Box 3"/>
        <cdr:cNvSpPr txBox="1">
          <a:spLocks xmlns:a="http://schemas.openxmlformats.org/drawingml/2006/main" noChangeArrowheads="1"/>
        </cdr:cNvSpPr>
      </cdr:nvSpPr>
      <cdr:spPr bwMode="auto">
        <a:xfrm xmlns:a="http://schemas.openxmlformats.org/drawingml/2006/main">
          <a:off x="49199" y="1607231"/>
          <a:ext cx="3037614" cy="123324"/>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rgbClr val="008000"/>
              </a:solidFill>
              <a:latin typeface="Arial"/>
              <a:cs typeface="Arial"/>
            </a:rPr>
            <a:t>fonte: INE: ICIT, ICCOP, ICC e ICS.    </a:t>
          </a:r>
        </a:p>
      </cdr:txBody>
    </cdr:sp>
  </cdr:relSizeAnchor>
</c:userShapes>
</file>

<file path=xl/drawings/drawing14.xml><?xml version="1.0" encoding="utf-8"?>
<c:userShapes xmlns:c="http://schemas.openxmlformats.org/drawingml/2006/chart">
  <cdr:relSizeAnchor xmlns:cdr="http://schemas.openxmlformats.org/drawingml/2006/chartDrawing">
    <cdr:from>
      <cdr:x>0.01479</cdr:x>
      <cdr:y>0.91736</cdr:y>
    </cdr:from>
    <cdr:to>
      <cdr:x>0.94979</cdr:x>
      <cdr:y>0.98886</cdr:y>
    </cdr:to>
    <cdr:sp macro="" textlink="">
      <cdr:nvSpPr>
        <cdr:cNvPr id="1891329" name="Text Box 1"/>
        <cdr:cNvSpPr txBox="1">
          <a:spLocks xmlns:a="http://schemas.openxmlformats.org/drawingml/2006/main" noChangeArrowheads="1"/>
        </cdr:cNvSpPr>
      </cdr:nvSpPr>
      <cdr:spPr bwMode="auto">
        <a:xfrm xmlns:a="http://schemas.openxmlformats.org/drawingml/2006/main">
          <a:off x="47757" y="1546599"/>
          <a:ext cx="3019091" cy="120543"/>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rgbClr val="008000"/>
              </a:solidFill>
              <a:latin typeface="Arial"/>
              <a:cs typeface="Arial"/>
            </a:rPr>
            <a:t>fonte: IEFP, Informação Mensal. </a:t>
          </a:r>
        </a:p>
      </cdr:txBody>
    </cdr:sp>
  </cdr:relSizeAnchor>
  <cdr:relSizeAnchor xmlns:cdr="http://schemas.openxmlformats.org/drawingml/2006/chartDrawing">
    <cdr:from>
      <cdr:x>0.01479</cdr:x>
      <cdr:y>0.06599</cdr:y>
    </cdr:from>
    <cdr:to>
      <cdr:x>0.12645</cdr:x>
      <cdr:y>0.12939</cdr:y>
    </cdr:to>
    <cdr:sp macro="" textlink="">
      <cdr:nvSpPr>
        <cdr:cNvPr id="1891330" name="Text Box 2"/>
        <cdr:cNvSpPr txBox="1">
          <a:spLocks xmlns:a="http://schemas.openxmlformats.org/drawingml/2006/main" noChangeArrowheads="1"/>
        </cdr:cNvSpPr>
      </cdr:nvSpPr>
      <cdr:spPr bwMode="auto">
        <a:xfrm xmlns:a="http://schemas.openxmlformats.org/drawingml/2006/main">
          <a:off x="47757" y="111250"/>
          <a:ext cx="360548" cy="106889"/>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none" lIns="18288" tIns="18288" rIns="0" bIns="0" anchor="t" upright="1">
          <a:spAutoFit/>
        </a:bodyPr>
        <a:lstStyle xmlns:a="http://schemas.openxmlformats.org/drawingml/2006/main"/>
        <a:p xmlns:a="http://schemas.openxmlformats.org/drawingml/2006/main">
          <a:pPr algn="l" rtl="0">
            <a:defRPr sz="1000"/>
          </a:pPr>
          <a:r>
            <a:rPr lang="pt-PT" sz="600" b="0" i="0" u="none" strike="noStrike" baseline="0">
              <a:solidFill>
                <a:srgbClr val="008000"/>
              </a:solidFill>
              <a:latin typeface="Arial"/>
              <a:cs typeface="Arial"/>
            </a:rPr>
            <a:t>(milhares)</a:t>
          </a:r>
        </a:p>
      </cdr:txBody>
    </cdr:sp>
  </cdr:relSizeAnchor>
  <cdr:relSizeAnchor xmlns:cdr="http://schemas.openxmlformats.org/drawingml/2006/chartDrawing">
    <cdr:from>
      <cdr:x>0.91122</cdr:x>
      <cdr:y>0.06622</cdr:y>
    </cdr:from>
    <cdr:to>
      <cdr:x>0.95401</cdr:x>
      <cdr:y>0.12962</cdr:y>
    </cdr:to>
    <cdr:sp macro="" textlink="">
      <cdr:nvSpPr>
        <cdr:cNvPr id="1891331" name="Text Box 3"/>
        <cdr:cNvSpPr txBox="1">
          <a:spLocks xmlns:a="http://schemas.openxmlformats.org/drawingml/2006/main" noChangeArrowheads="1"/>
        </cdr:cNvSpPr>
      </cdr:nvSpPr>
      <cdr:spPr bwMode="auto">
        <a:xfrm xmlns:a="http://schemas.openxmlformats.org/drawingml/2006/main">
          <a:off x="2942307" y="111638"/>
          <a:ext cx="138179" cy="106889"/>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none" lIns="18288" tIns="18288" rIns="0" bIns="0" anchor="t" upright="1">
          <a:spAutoFit/>
        </a:bodyPr>
        <a:lstStyle xmlns:a="http://schemas.openxmlformats.org/drawingml/2006/main"/>
        <a:p xmlns:a="http://schemas.openxmlformats.org/drawingml/2006/main">
          <a:pPr algn="l" rtl="0">
            <a:defRPr sz="1000"/>
          </a:pPr>
          <a:r>
            <a:rPr lang="pt-PT" sz="600" b="0" i="0" u="none" strike="noStrike" baseline="0">
              <a:solidFill>
                <a:srgbClr val="008000"/>
              </a:solidFill>
              <a:latin typeface="Arial"/>
              <a:cs typeface="Arial"/>
            </a:rPr>
            <a:t>(%)</a:t>
          </a:r>
        </a:p>
      </cdr:txBody>
    </cdr:sp>
  </cdr:relSizeAnchor>
</c:userShapes>
</file>

<file path=xl/drawings/drawing15.xml><?xml version="1.0" encoding="utf-8"?>
<c:userShapes xmlns:c="http://schemas.openxmlformats.org/drawingml/2006/chart">
  <cdr:relSizeAnchor xmlns:cdr="http://schemas.openxmlformats.org/drawingml/2006/chartDrawing">
    <cdr:from>
      <cdr:x>0.01643</cdr:x>
      <cdr:y>0.9159</cdr:y>
    </cdr:from>
    <cdr:to>
      <cdr:x>0.98503</cdr:x>
      <cdr:y>0.98554</cdr:y>
    </cdr:to>
    <cdr:sp macro="" textlink="">
      <cdr:nvSpPr>
        <cdr:cNvPr id="1892353" name="Text Box 1"/>
        <cdr:cNvSpPr txBox="1">
          <a:spLocks xmlns:a="http://schemas.openxmlformats.org/drawingml/2006/main" noChangeArrowheads="1"/>
        </cdr:cNvSpPr>
      </cdr:nvSpPr>
      <cdr:spPr bwMode="auto">
        <a:xfrm xmlns:a="http://schemas.openxmlformats.org/drawingml/2006/main">
          <a:off x="51487" y="1550869"/>
          <a:ext cx="3035326" cy="1204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rgbClr val="008000"/>
              </a:solidFill>
              <a:latin typeface="Arial"/>
              <a:cs typeface="Arial"/>
            </a:rPr>
            <a:t>fonte: IEFP, Informação Mensal. </a:t>
          </a:r>
        </a:p>
      </cdr:txBody>
    </cdr:sp>
  </cdr:relSizeAnchor>
  <cdr:relSizeAnchor xmlns:cdr="http://schemas.openxmlformats.org/drawingml/2006/chartDrawing">
    <cdr:from>
      <cdr:x>0.01497</cdr:x>
      <cdr:y>0.07044</cdr:y>
    </cdr:from>
    <cdr:to>
      <cdr:x>0.13002</cdr:x>
      <cdr:y>0.13348</cdr:y>
    </cdr:to>
    <cdr:sp macro="" textlink="">
      <cdr:nvSpPr>
        <cdr:cNvPr id="1892354" name="Text Box 2"/>
        <cdr:cNvSpPr txBox="1">
          <a:spLocks xmlns:a="http://schemas.openxmlformats.org/drawingml/2006/main" noChangeArrowheads="1"/>
        </cdr:cNvSpPr>
      </cdr:nvSpPr>
      <cdr:spPr bwMode="auto">
        <a:xfrm xmlns:a="http://schemas.openxmlformats.org/drawingml/2006/main">
          <a:off x="46912" y="119420"/>
          <a:ext cx="360548" cy="106889"/>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none" lIns="18288" tIns="18288" rIns="0" bIns="0" anchor="t" upright="1">
          <a:spAutoFit/>
        </a:bodyPr>
        <a:lstStyle xmlns:a="http://schemas.openxmlformats.org/drawingml/2006/main"/>
        <a:p xmlns:a="http://schemas.openxmlformats.org/drawingml/2006/main">
          <a:pPr algn="l" rtl="0">
            <a:defRPr sz="1000"/>
          </a:pPr>
          <a:r>
            <a:rPr lang="pt-PT" sz="600" b="0" i="0" u="none" strike="noStrike" baseline="0">
              <a:solidFill>
                <a:srgbClr val="008000"/>
              </a:solidFill>
              <a:latin typeface="Arial"/>
              <a:cs typeface="Arial"/>
            </a:rPr>
            <a:t>(milhares)</a:t>
          </a:r>
        </a:p>
      </cdr:txBody>
    </cdr:sp>
  </cdr:relSizeAnchor>
</c:userShapes>
</file>

<file path=xl/drawings/drawing16.xml><?xml version="1.0" encoding="utf-8"?>
<xdr:wsDr xmlns:xdr="http://schemas.openxmlformats.org/drawingml/2006/spreadsheetDrawing" xmlns:a="http://schemas.openxmlformats.org/drawingml/2006/main">
  <xdr:oneCellAnchor>
    <xdr:from>
      <xdr:col>4</xdr:col>
      <xdr:colOff>0</xdr:colOff>
      <xdr:row>68</xdr:row>
      <xdr:rowOff>0</xdr:rowOff>
    </xdr:from>
    <xdr:ext cx="76200" cy="200025"/>
    <xdr:sp macro="" textlink="">
      <xdr:nvSpPr>
        <xdr:cNvPr id="2" name="Text Box 1025"/>
        <xdr:cNvSpPr txBox="1">
          <a:spLocks noChangeArrowheads="1"/>
        </xdr:cNvSpPr>
      </xdr:nvSpPr>
      <xdr:spPr bwMode="auto">
        <a:xfrm>
          <a:off x="1133475" y="11753850"/>
          <a:ext cx="76200" cy="200025"/>
        </a:xfrm>
        <a:prstGeom prst="rect">
          <a:avLst/>
        </a:prstGeom>
        <a:noFill/>
        <a:ln w="9525">
          <a:noFill/>
          <a:miter lim="800000"/>
          <a:headEnd/>
          <a:tailEnd/>
        </a:ln>
      </xdr:spPr>
    </xdr:sp>
    <xdr:clientData/>
  </xdr:oneCellAnchor>
  <xdr:twoCellAnchor editAs="oneCell">
    <xdr:from>
      <xdr:col>11</xdr:col>
      <xdr:colOff>114300</xdr:colOff>
      <xdr:row>5</xdr:row>
      <xdr:rowOff>142875</xdr:rowOff>
    </xdr:from>
    <xdr:to>
      <xdr:col>11</xdr:col>
      <xdr:colOff>762000</xdr:colOff>
      <xdr:row>8</xdr:row>
      <xdr:rowOff>19050</xdr:rowOff>
    </xdr:to>
    <xdr:pic>
      <xdr:nvPicPr>
        <xdr:cNvPr id="3" name="Picture 1026"/>
        <xdr:cNvPicPr>
          <a:picLocks noChangeAspect="1" noChangeArrowheads="1"/>
        </xdr:cNvPicPr>
      </xdr:nvPicPr>
      <xdr:blipFill>
        <a:blip xmlns:r="http://schemas.openxmlformats.org/officeDocument/2006/relationships" r:embed="rId1" cstate="print"/>
        <a:srcRect/>
        <a:stretch>
          <a:fillRect/>
        </a:stretch>
      </xdr:blipFill>
      <xdr:spPr bwMode="auto">
        <a:xfrm>
          <a:off x="5629275" y="838200"/>
          <a:ext cx="647700" cy="371475"/>
        </a:xfrm>
        <a:prstGeom prst="rect">
          <a:avLst/>
        </a:prstGeom>
        <a:noFill/>
      </xdr:spPr>
    </xdr:pic>
    <xdr:clientData/>
  </xdr:twoCellAnchor>
  <xdr:twoCellAnchor>
    <xdr:from>
      <xdr:col>2</xdr:col>
      <xdr:colOff>0</xdr:colOff>
      <xdr:row>39</xdr:row>
      <xdr:rowOff>142875</xdr:rowOff>
    </xdr:from>
    <xdr:to>
      <xdr:col>13</xdr:col>
      <xdr:colOff>19050</xdr:colOff>
      <xdr:row>56</xdr:row>
      <xdr:rowOff>219075</xdr:rowOff>
    </xdr:to>
    <xdr:sp macro="" textlink="">
      <xdr:nvSpPr>
        <xdr:cNvPr id="4" name="Rectangle 1027"/>
        <xdr:cNvSpPr>
          <a:spLocks noChangeArrowheads="1"/>
        </xdr:cNvSpPr>
      </xdr:nvSpPr>
      <xdr:spPr bwMode="auto">
        <a:xfrm>
          <a:off x="238125" y="6477000"/>
          <a:ext cx="6400800" cy="3581400"/>
        </a:xfrm>
        <a:prstGeom prst="rect">
          <a:avLst/>
        </a:prstGeom>
        <a:solidFill>
          <a:srgbClr val="FFE8D1"/>
        </a:solidFill>
        <a:ln w="9525">
          <a:noFill/>
          <a:miter lim="800000"/>
          <a:headEnd/>
          <a:tailEnd/>
        </a:ln>
      </xdr:spPr>
    </xdr:sp>
    <xdr:clientData/>
  </xdr:twoCellAnchor>
  <xdr:twoCellAnchor editAs="oneCell">
    <xdr:from>
      <xdr:col>3</xdr:col>
      <xdr:colOff>9524</xdr:colOff>
      <xdr:row>40</xdr:row>
      <xdr:rowOff>57152</xdr:rowOff>
    </xdr:from>
    <xdr:to>
      <xdr:col>7</xdr:col>
      <xdr:colOff>971550</xdr:colOff>
      <xdr:row>56</xdr:row>
      <xdr:rowOff>85725</xdr:rowOff>
    </xdr:to>
    <xdr:sp macro="" textlink="">
      <xdr:nvSpPr>
        <xdr:cNvPr id="5" name="Text Box 1028"/>
        <xdr:cNvSpPr txBox="1">
          <a:spLocks noChangeArrowheads="1"/>
        </xdr:cNvSpPr>
      </xdr:nvSpPr>
      <xdr:spPr bwMode="auto">
        <a:xfrm>
          <a:off x="409574" y="6543677"/>
          <a:ext cx="2876551" cy="3381373"/>
        </a:xfrm>
        <a:prstGeom prst="rect">
          <a:avLst/>
        </a:prstGeom>
        <a:solidFill>
          <a:srgbClr val="FFFFFF"/>
        </a:solidFill>
        <a:ln w="9525">
          <a:noFill/>
          <a:miter lim="800000"/>
          <a:headEnd/>
          <a:tailEnd/>
        </a:ln>
      </xdr:spPr>
      <xdr:txBody>
        <a:bodyPr vertOverflow="clip" wrap="square" lIns="72000" tIns="7200" rIns="72000" bIns="10800" anchor="t" upright="1"/>
        <a:lstStyle/>
        <a:p>
          <a:pPr algn="just" rtl="0">
            <a:defRPr sz="1000"/>
          </a:pPr>
          <a:endParaRPr lang="pt-PT" sz="800" b="0" i="0" u="none" strike="noStrike" baseline="0">
            <a:solidFill>
              <a:srgbClr val="333333"/>
            </a:solidFill>
            <a:latin typeface="Arial"/>
            <a:cs typeface="Arial"/>
          </a:endParaRPr>
        </a:p>
        <a:p>
          <a:pPr algn="just" rtl="0">
            <a:defRPr sz="1000"/>
          </a:pPr>
          <a:endParaRPr lang="pt-PT" sz="800" b="0" i="0" u="none" strike="noStrike" baseline="0">
            <a:solidFill>
              <a:srgbClr val="333333"/>
            </a:solidFill>
            <a:latin typeface="Arial"/>
            <a:cs typeface="Arial"/>
          </a:endParaRPr>
        </a:p>
        <a:p>
          <a:pPr algn="just" rtl="0">
            <a:defRPr sz="1000"/>
          </a:pPr>
          <a:endParaRPr lang="pt-PT" sz="800" b="0" i="0" u="none" strike="noStrike" baseline="0">
            <a:solidFill>
              <a:srgbClr val="333333"/>
            </a:solidFill>
            <a:latin typeface="Arial"/>
            <a:cs typeface="Arial"/>
          </a:endParaRPr>
        </a:p>
        <a:p>
          <a:pPr algn="just" rtl="0">
            <a:defRPr sz="1000"/>
          </a:pPr>
          <a:endParaRPr lang="pt-PT" sz="800" b="0" i="0" u="none" strike="noStrike" baseline="0">
            <a:solidFill>
              <a:srgbClr val="333333"/>
            </a:solidFill>
            <a:latin typeface="Arial"/>
            <a:cs typeface="Arial"/>
          </a:endParaRPr>
        </a:p>
        <a:p>
          <a:pPr algn="just" rtl="0">
            <a:defRPr sz="1000"/>
          </a:pPr>
          <a:r>
            <a:rPr lang="pt-PT" sz="800" b="0" i="0" u="none" strike="noStrike" baseline="0">
              <a:solidFill>
                <a:srgbClr val="333333"/>
              </a:solidFill>
              <a:latin typeface="Arial"/>
              <a:cs typeface="Arial"/>
            </a:rPr>
            <a:t>A</a:t>
          </a:r>
          <a:r>
            <a:rPr lang="pt-PT" sz="800" b="1" i="0" u="none" strike="noStrike" baseline="0">
              <a:solidFill>
                <a:srgbClr val="333333"/>
              </a:solidFill>
              <a:latin typeface="Arial"/>
              <a:cs typeface="Arial"/>
            </a:rPr>
            <a:t> taxa de desemprego </a:t>
          </a:r>
          <a:r>
            <a:rPr lang="pt-PT" sz="800" b="0" i="0" u="none" strike="noStrike" baseline="0">
              <a:solidFill>
                <a:srgbClr val="333333"/>
              </a:solidFill>
              <a:latin typeface="Arial"/>
              <a:cs typeface="Arial"/>
            </a:rPr>
            <a:t>na  </a:t>
          </a:r>
          <a:r>
            <a:rPr lang="pt-PT" sz="800" b="1" i="0" u="none" strike="noStrike" baseline="0">
              <a:solidFill>
                <a:srgbClr val="333333"/>
              </a:solidFill>
              <a:latin typeface="Arial"/>
              <a:cs typeface="Arial"/>
            </a:rPr>
            <a:t>União Europeia </a:t>
          </a:r>
          <a:r>
            <a:rPr lang="pt-PT" sz="800" b="0" i="0" u="none" strike="noStrike" baseline="0">
              <a:solidFill>
                <a:srgbClr val="333333"/>
              </a:solidFill>
              <a:latin typeface="Arial"/>
              <a:cs typeface="Arial"/>
            </a:rPr>
            <a:t>e na </a:t>
          </a:r>
          <a:r>
            <a:rPr lang="pt-PT" sz="800" b="1" i="0" u="none" strike="noStrike" baseline="0">
              <a:solidFill>
                <a:srgbClr val="333333"/>
              </a:solidFill>
              <a:latin typeface="Arial"/>
              <a:cs typeface="Arial"/>
            </a:rPr>
            <a:t>Zona Euro</a:t>
          </a:r>
          <a:r>
            <a:rPr lang="pt-PT" sz="800" b="0" i="0" u="none" strike="noStrike" baseline="0">
              <a:solidFill>
                <a:srgbClr val="333333"/>
              </a:solidFill>
              <a:latin typeface="Arial"/>
              <a:cs typeface="Arial"/>
            </a:rPr>
            <a:t> aumentou 0,2 p.p. e 0,3 p.p., face ao mês anterior (10,1% e 10,7%, respetivamente), segundo os dados publicados pelo EUROSTAT relativos ao mês de  janeiro de  2012.</a:t>
          </a:r>
        </a:p>
        <a:p>
          <a:pPr algn="just" rtl="0">
            <a:defRPr sz="1000"/>
          </a:pPr>
          <a:endParaRPr lang="pt-PT" sz="800" b="0" i="0" u="none" strike="noStrike" baseline="0">
            <a:solidFill>
              <a:srgbClr val="333333"/>
            </a:solidFill>
            <a:latin typeface="Arial"/>
            <a:cs typeface="Arial"/>
          </a:endParaRPr>
        </a:p>
        <a:p>
          <a:pPr algn="just" rtl="0">
            <a:defRPr sz="1000"/>
          </a:pPr>
          <a:r>
            <a:rPr lang="pt-PT" sz="800" b="0" i="0" u="none" strike="noStrike" baseline="0">
              <a:solidFill>
                <a:srgbClr val="333333"/>
              </a:solidFill>
              <a:latin typeface="Arial"/>
              <a:cs typeface="Arial"/>
            </a:rPr>
            <a:t>Em </a:t>
          </a:r>
          <a:r>
            <a:rPr lang="pt-PT" sz="800" b="1" i="0" u="none" strike="noStrike" baseline="0">
              <a:solidFill>
                <a:srgbClr val="333333"/>
              </a:solidFill>
              <a:latin typeface="Arial"/>
              <a:cs typeface="Arial"/>
            </a:rPr>
            <a:t>Portugal </a:t>
          </a:r>
          <a:r>
            <a:rPr lang="pt-PT" sz="800" b="0" i="0" u="none" strike="noStrike" baseline="0">
              <a:solidFill>
                <a:srgbClr val="333333"/>
              </a:solidFill>
              <a:latin typeface="Arial"/>
              <a:cs typeface="Arial"/>
            </a:rPr>
            <a:t>a taxa de desemprego aumentou para 14,8%.</a:t>
          </a:r>
        </a:p>
        <a:p>
          <a:pPr algn="just" rtl="0">
            <a:defRPr sz="1000"/>
          </a:pPr>
          <a:endParaRPr lang="pt-PT" sz="800" b="0" i="0" u="none" strike="noStrike" baseline="0">
            <a:solidFill>
              <a:srgbClr val="333333"/>
            </a:solidFill>
            <a:latin typeface="Arial"/>
            <a:cs typeface="Arial"/>
          </a:endParaRPr>
        </a:p>
        <a:p>
          <a:pPr algn="just" rtl="0">
            <a:defRPr sz="1000"/>
          </a:pPr>
          <a:r>
            <a:rPr lang="pt-PT" sz="800" b="1" i="0" u="none" strike="noStrike" baseline="0">
              <a:solidFill>
                <a:srgbClr val="333333"/>
              </a:solidFill>
              <a:latin typeface="Arial"/>
              <a:cs typeface="Arial"/>
            </a:rPr>
            <a:t>Áustria</a:t>
          </a:r>
          <a:r>
            <a:rPr lang="pt-PT" sz="800" b="0" i="0" u="none" strike="noStrike" baseline="0">
              <a:solidFill>
                <a:srgbClr val="333333"/>
              </a:solidFill>
              <a:latin typeface="Arial"/>
              <a:cs typeface="Arial"/>
            </a:rPr>
            <a:t> (4,0%)</a:t>
          </a:r>
          <a:r>
            <a:rPr lang="pt-PT" sz="800" b="1" i="0" u="none" strike="noStrike" baseline="0">
              <a:solidFill>
                <a:srgbClr val="333333"/>
              </a:solidFill>
              <a:latin typeface="Arial"/>
              <a:cs typeface="Arial"/>
            </a:rPr>
            <a:t>, Holanda </a:t>
          </a:r>
          <a:r>
            <a:rPr lang="pt-PT" sz="800" b="0" i="0" u="none" strike="noStrike" baseline="0">
              <a:solidFill>
                <a:srgbClr val="333333"/>
              </a:solidFill>
              <a:latin typeface="Arial"/>
              <a:cs typeface="Arial"/>
            </a:rPr>
            <a:t> (5,0%) e </a:t>
          </a:r>
          <a:r>
            <a:rPr lang="pt-PT" sz="800" b="1" i="0" u="none" strike="noStrike" baseline="0">
              <a:solidFill>
                <a:srgbClr val="333333"/>
              </a:solidFill>
              <a:latin typeface="Arial"/>
              <a:cs typeface="Arial"/>
            </a:rPr>
            <a:t>Luxemburgo</a:t>
          </a:r>
          <a:r>
            <a:rPr lang="pt-PT" sz="800" b="0" i="0" u="none" strike="noStrike" baseline="0">
              <a:solidFill>
                <a:srgbClr val="333333"/>
              </a:solidFill>
              <a:latin typeface="Arial"/>
              <a:cs typeface="Arial"/>
            </a:rPr>
            <a:t> (5,1%), apresentam as taxas de desemprego</a:t>
          </a:r>
          <a:r>
            <a:rPr lang="pt-PT" sz="800" b="1" i="0" u="none" strike="noStrike" baseline="0">
              <a:solidFill>
                <a:srgbClr val="333333"/>
              </a:solidFill>
              <a:latin typeface="Arial"/>
              <a:cs typeface="Arial"/>
            </a:rPr>
            <a:t> mais baixas</a:t>
          </a:r>
          <a:r>
            <a:rPr lang="pt-PT" sz="800" b="0" i="0" u="none" strike="noStrike" baseline="0">
              <a:solidFill>
                <a:srgbClr val="333333"/>
              </a:solidFill>
              <a:latin typeface="Arial"/>
              <a:cs typeface="Arial"/>
            </a:rPr>
            <a:t>;  a </a:t>
          </a:r>
          <a:r>
            <a:rPr lang="pt-PT" sz="800" b="1" i="0" u="none" strike="noStrike" baseline="0">
              <a:solidFill>
                <a:srgbClr val="333333"/>
              </a:solidFill>
              <a:latin typeface="Arial"/>
              <a:cs typeface="Arial"/>
            </a:rPr>
            <a:t>Espanha</a:t>
          </a:r>
          <a:r>
            <a:rPr lang="pt-PT" sz="800" b="0" i="0" u="none" strike="noStrike" baseline="0">
              <a:solidFill>
                <a:srgbClr val="333333"/>
              </a:solidFill>
              <a:latin typeface="Arial"/>
              <a:cs typeface="Arial"/>
            </a:rPr>
            <a:t> (23,3%) e a </a:t>
          </a:r>
          <a:r>
            <a:rPr lang="pt-PT" sz="800" b="1" i="0" u="none" strike="noStrike" baseline="0">
              <a:solidFill>
                <a:srgbClr val="333333"/>
              </a:solidFill>
              <a:latin typeface="Arial"/>
              <a:cs typeface="Arial"/>
            </a:rPr>
            <a:t>Grécia </a:t>
          </a:r>
          <a:r>
            <a:rPr lang="pt-PT" sz="800" b="0" i="0" u="none" strike="noStrike" baseline="0">
              <a:solidFill>
                <a:srgbClr val="333333"/>
              </a:solidFill>
              <a:latin typeface="Arial"/>
              <a:cs typeface="Arial"/>
            </a:rPr>
            <a:t>(19,9%) são os estados membros com valores  </a:t>
          </a:r>
          <a:r>
            <a:rPr lang="pt-PT" sz="800" b="1" i="0" u="none" strike="noStrike" baseline="0">
              <a:solidFill>
                <a:srgbClr val="333333"/>
              </a:solidFill>
              <a:latin typeface="Arial"/>
              <a:cs typeface="Arial"/>
            </a:rPr>
            <a:t>mais elevados</a:t>
          </a:r>
          <a:r>
            <a:rPr lang="pt-PT" sz="800" b="0" i="0" u="none" strike="noStrike" baseline="0">
              <a:solidFill>
                <a:srgbClr val="333333"/>
              </a:solidFill>
              <a:latin typeface="Arial"/>
              <a:cs typeface="Arial"/>
            </a:rPr>
            <a:t>. </a:t>
          </a:r>
        </a:p>
        <a:p>
          <a:pPr algn="just" rtl="0">
            <a:defRPr sz="1000"/>
          </a:pPr>
          <a:endParaRPr lang="pt-PT" sz="800" b="0" i="0" u="none" strike="noStrike" baseline="0">
            <a:solidFill>
              <a:srgbClr val="333333"/>
            </a:solidFill>
            <a:latin typeface="Arial"/>
            <a:cs typeface="Arial"/>
          </a:endParaRPr>
        </a:p>
        <a:p>
          <a:pPr algn="just" rtl="0">
            <a:defRPr sz="1000"/>
          </a:pPr>
          <a:r>
            <a:rPr lang="pt-PT" sz="800" b="0" i="0" u="none" strike="noStrike" baseline="0">
              <a:solidFill>
                <a:srgbClr val="333333"/>
              </a:solidFill>
              <a:latin typeface="Arial"/>
              <a:cs typeface="Arial"/>
            </a:rPr>
            <a:t>A taxa de desemprego para o </a:t>
          </a:r>
          <a:r>
            <a:rPr lang="pt-PT" sz="800" b="1" i="0" u="none" strike="noStrike" baseline="0">
              <a:solidFill>
                <a:srgbClr val="333333"/>
              </a:solidFill>
              <a:latin typeface="Arial"/>
              <a:cs typeface="Arial"/>
            </a:rPr>
            <a:t>grupo etário &lt;25 anos</a:t>
          </a:r>
          <a:r>
            <a:rPr lang="pt-PT" sz="800" b="0" i="0" u="none" strike="noStrike" baseline="0">
              <a:solidFill>
                <a:srgbClr val="333333"/>
              </a:solidFill>
              <a:latin typeface="Arial"/>
              <a:cs typeface="Arial"/>
            </a:rPr>
            <a:t> apresenta o valor mais elevado em </a:t>
          </a:r>
          <a:r>
            <a:rPr lang="pt-PT" sz="800" b="1" i="0" u="none" strike="noStrike" baseline="0">
              <a:solidFill>
                <a:srgbClr val="333333"/>
              </a:solidFill>
              <a:latin typeface="Arial"/>
              <a:cs typeface="Arial"/>
            </a:rPr>
            <a:t>Espanha</a:t>
          </a:r>
          <a:r>
            <a:rPr lang="pt-PT" sz="800" b="0" i="0" u="none" strike="noStrike" baseline="0">
              <a:solidFill>
                <a:srgbClr val="333333"/>
              </a:solidFill>
              <a:latin typeface="Arial"/>
              <a:cs typeface="Arial"/>
            </a:rPr>
            <a:t> (49,9%), registando o valor mais baixo na</a:t>
          </a:r>
          <a:r>
            <a:rPr lang="pt-PT" sz="800" b="1" i="0" u="none" strike="noStrike" baseline="0">
              <a:solidFill>
                <a:srgbClr val="333333"/>
              </a:solidFill>
              <a:latin typeface="Arial"/>
              <a:cs typeface="Arial"/>
            </a:rPr>
            <a:t> Alemanha </a:t>
          </a:r>
          <a:r>
            <a:rPr lang="pt-PT" sz="800" b="0" i="0" u="none" strike="noStrike" baseline="0">
              <a:solidFill>
                <a:srgbClr val="333333"/>
              </a:solidFill>
              <a:latin typeface="Arial"/>
              <a:cs typeface="Arial"/>
            </a:rPr>
            <a:t>(7,8%).  Em </a:t>
          </a:r>
          <a:r>
            <a:rPr lang="pt-PT" sz="800" b="1" i="0" u="none" strike="noStrike" baseline="0">
              <a:solidFill>
                <a:srgbClr val="333333"/>
              </a:solidFill>
              <a:latin typeface="Arial"/>
              <a:cs typeface="Arial"/>
            </a:rPr>
            <a:t>Portugal</a:t>
          </a:r>
          <a:r>
            <a:rPr lang="pt-PT" sz="800" b="0" i="0" u="none" strike="noStrike" baseline="0">
              <a:solidFill>
                <a:srgbClr val="333333"/>
              </a:solidFill>
              <a:latin typeface="Arial"/>
              <a:cs typeface="Arial"/>
            </a:rPr>
            <a:t>  regista o valor de 35,1% .</a:t>
          </a:r>
        </a:p>
        <a:p>
          <a:pPr algn="just" rtl="0">
            <a:defRPr sz="1000"/>
          </a:pPr>
          <a:endParaRPr lang="pt-PT" sz="800" b="0" i="0" u="none" strike="noStrike" baseline="0">
            <a:solidFill>
              <a:srgbClr val="333333"/>
            </a:solidFill>
            <a:latin typeface="Arial"/>
            <a:cs typeface="Arial"/>
          </a:endParaRPr>
        </a:p>
        <a:p>
          <a:pPr algn="just" rtl="0">
            <a:defRPr sz="1000"/>
          </a:pPr>
          <a:r>
            <a:rPr lang="pt-PT" sz="800" b="0" i="0" u="none" strike="noStrike" baseline="0">
              <a:solidFill>
                <a:srgbClr val="333333"/>
              </a:solidFill>
              <a:latin typeface="Arial"/>
              <a:cs typeface="Arial"/>
            </a:rPr>
            <a:t>Fazendo uma </a:t>
          </a:r>
          <a:r>
            <a:rPr lang="pt-PT" sz="800" b="1" i="0" u="none" strike="noStrike" baseline="0">
              <a:solidFill>
                <a:srgbClr val="333333"/>
              </a:solidFill>
              <a:latin typeface="Arial"/>
              <a:cs typeface="Arial"/>
            </a:rPr>
            <a:t>análise por sexo</a:t>
          </a:r>
          <a:r>
            <a:rPr lang="pt-PT" sz="800" b="0" i="0" u="none" strike="noStrike" baseline="0">
              <a:solidFill>
                <a:srgbClr val="333333"/>
              </a:solidFill>
              <a:latin typeface="Arial"/>
              <a:cs typeface="Arial"/>
            </a:rPr>
            <a:t> verifica-se que, de uma forma geral,</a:t>
          </a:r>
          <a:r>
            <a:rPr lang="pt-PT" sz="800" b="1" i="0" u="none" strike="noStrike" baseline="0">
              <a:solidFill>
                <a:srgbClr val="333333"/>
              </a:solidFill>
              <a:latin typeface="Arial"/>
              <a:cs typeface="Arial"/>
            </a:rPr>
            <a:t> as mulheres são mais afetadas</a:t>
          </a:r>
          <a:r>
            <a:rPr lang="pt-PT" sz="800" b="0" i="0" u="none" strike="noStrike" baseline="0">
              <a:solidFill>
                <a:srgbClr val="333333"/>
              </a:solidFill>
              <a:latin typeface="Arial"/>
              <a:cs typeface="Arial"/>
            </a:rPr>
            <a:t> pelo desemprego do que os homens. O Luxemburgo é o país com a maior diferença, entre a taxa de desemprego das mulheres e dos homens.</a:t>
          </a:r>
        </a:p>
        <a:p>
          <a:pPr algn="just" rtl="0">
            <a:defRPr sz="1000"/>
          </a:pPr>
          <a:endParaRPr lang="pt-PT" sz="800" b="0" i="0" u="none" strike="noStrike" baseline="0">
            <a:solidFill>
              <a:srgbClr val="333333"/>
            </a:solidFill>
            <a:latin typeface="Arial"/>
            <a:cs typeface="Arial"/>
          </a:endParaRPr>
        </a:p>
      </xdr:txBody>
    </xdr:sp>
    <xdr:clientData/>
  </xdr:twoCellAnchor>
  <xdr:twoCellAnchor editAs="oneCell">
    <xdr:from>
      <xdr:col>8</xdr:col>
      <xdr:colOff>0</xdr:colOff>
      <xdr:row>40</xdr:row>
      <xdr:rowOff>95250</xdr:rowOff>
    </xdr:from>
    <xdr:to>
      <xdr:col>11</xdr:col>
      <xdr:colOff>962025</xdr:colOff>
      <xdr:row>42</xdr:row>
      <xdr:rowOff>38100</xdr:rowOff>
    </xdr:to>
    <xdr:sp macro="" textlink="">
      <xdr:nvSpPr>
        <xdr:cNvPr id="6" name="Text Box 1029"/>
        <xdr:cNvSpPr txBox="1">
          <a:spLocks noChangeArrowheads="1"/>
        </xdr:cNvSpPr>
      </xdr:nvSpPr>
      <xdr:spPr bwMode="auto">
        <a:xfrm>
          <a:off x="3381375" y="6581775"/>
          <a:ext cx="3095625" cy="381000"/>
        </a:xfrm>
        <a:prstGeom prst="rect">
          <a:avLst/>
        </a:prstGeom>
        <a:noFill/>
        <a:ln w="9525">
          <a:noFill/>
          <a:miter lim="800000"/>
          <a:headEnd/>
          <a:tailEnd/>
        </a:ln>
      </xdr:spPr>
      <xdr:txBody>
        <a:bodyPr vertOverflow="clip" wrap="square" lIns="27432" tIns="22860" rIns="27432" bIns="0" anchor="t" upright="1"/>
        <a:lstStyle/>
        <a:p>
          <a:pPr algn="ctr" rtl="0">
            <a:defRPr sz="1000"/>
          </a:pPr>
          <a:r>
            <a:rPr lang="pt-PT" sz="1000" b="1" i="0" u="none" strike="noStrike" baseline="0">
              <a:solidFill>
                <a:srgbClr val="008000"/>
              </a:solidFill>
              <a:latin typeface="Arial"/>
              <a:cs typeface="Arial"/>
            </a:rPr>
            <a:t>Índice de taxa de desemprego </a:t>
          </a:r>
        </a:p>
        <a:p>
          <a:pPr algn="ctr" rtl="0">
            <a:defRPr sz="1000"/>
          </a:pPr>
          <a:r>
            <a:rPr lang="pt-PT" sz="1000" b="1" i="0" u="none" strike="noStrike" baseline="0">
              <a:solidFill>
                <a:srgbClr val="008000"/>
              </a:solidFill>
              <a:latin typeface="Arial"/>
              <a:cs typeface="Arial"/>
            </a:rPr>
            <a:t> mulheres /homens</a:t>
          </a:r>
        </a:p>
      </xdr:txBody>
    </xdr:sp>
    <xdr:clientData/>
  </xdr:twoCellAnchor>
  <xdr:twoCellAnchor>
    <xdr:from>
      <xdr:col>7</xdr:col>
      <xdr:colOff>933450</xdr:colOff>
      <xdr:row>41</xdr:row>
      <xdr:rowOff>209551</xdr:rowOff>
    </xdr:from>
    <xdr:to>
      <xdr:col>15</xdr:col>
      <xdr:colOff>9524</xdr:colOff>
      <xdr:row>56</xdr:row>
      <xdr:rowOff>47626</xdr:rowOff>
    </xdr:to>
    <xdr:graphicFrame macro="">
      <xdr:nvGraphicFramePr>
        <xdr:cNvPr id="7" name="Chart 103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7</xdr:col>
      <xdr:colOff>1057275</xdr:colOff>
      <xdr:row>54</xdr:row>
      <xdr:rowOff>28575</xdr:rowOff>
    </xdr:from>
    <xdr:to>
      <xdr:col>11</xdr:col>
      <xdr:colOff>1019175</xdr:colOff>
      <xdr:row>56</xdr:row>
      <xdr:rowOff>219076</xdr:rowOff>
    </xdr:to>
    <xdr:sp macro="" textlink="">
      <xdr:nvSpPr>
        <xdr:cNvPr id="8" name="Text Box 1031"/>
        <xdr:cNvSpPr txBox="1">
          <a:spLocks noChangeArrowheads="1"/>
        </xdr:cNvSpPr>
      </xdr:nvSpPr>
      <xdr:spPr bwMode="auto">
        <a:xfrm>
          <a:off x="3371850" y="9582150"/>
          <a:ext cx="3162300" cy="476251"/>
        </a:xfrm>
        <a:prstGeom prst="rect">
          <a:avLst/>
        </a:prstGeom>
        <a:noFill/>
        <a:ln w="9525">
          <a:noFill/>
          <a:miter lim="800000"/>
          <a:headEnd/>
          <a:tailEnd/>
        </a:ln>
      </xdr:spPr>
      <xdr:txBody>
        <a:bodyPr vertOverflow="clip" wrap="square" lIns="27432" tIns="18288" rIns="27432" bIns="18288" anchor="ctr" upright="1"/>
        <a:lstStyle/>
        <a:p>
          <a:pPr algn="just" rtl="0">
            <a:defRPr sz="1000"/>
          </a:pPr>
          <a:r>
            <a:rPr lang="pt-PT" sz="700" b="1" i="0" u="none" strike="noStrike" baseline="0">
              <a:solidFill>
                <a:srgbClr val="333333"/>
              </a:solidFill>
              <a:latin typeface="Arial"/>
              <a:cs typeface="Arial"/>
            </a:rPr>
            <a:t>nota</a:t>
          </a:r>
          <a:r>
            <a:rPr lang="pt-PT" sz="700" b="0" i="0" u="none" strike="noStrike" baseline="0">
              <a:solidFill>
                <a:srgbClr val="333333"/>
              </a:solidFill>
              <a:latin typeface="Arial"/>
              <a:cs typeface="Arial"/>
            </a:rPr>
            <a:t>: </a:t>
          </a:r>
          <a:r>
            <a:rPr lang="pt-PT" sz="700" b="1" i="0" u="none" strike="noStrike" baseline="0">
              <a:solidFill>
                <a:srgbClr val="333333"/>
              </a:solidFill>
              <a:latin typeface="Arial"/>
              <a:cs typeface="Arial"/>
            </a:rPr>
            <a:t>valores iguais a 1</a:t>
          </a:r>
          <a:r>
            <a:rPr lang="pt-PT" sz="700" b="0" i="0" u="none" strike="noStrike" baseline="0">
              <a:solidFill>
                <a:srgbClr val="333333"/>
              </a:solidFill>
              <a:latin typeface="Arial"/>
              <a:cs typeface="Arial"/>
            </a:rPr>
            <a:t>: taxas de desemprego iguais entre homens e mulheres; </a:t>
          </a:r>
          <a:r>
            <a:rPr lang="pt-PT" sz="700" b="1" i="0" u="none" strike="noStrike" baseline="0">
              <a:solidFill>
                <a:srgbClr val="333333"/>
              </a:solidFill>
              <a:latin typeface="Arial"/>
              <a:cs typeface="Arial"/>
            </a:rPr>
            <a:t>valores &gt; 1</a:t>
          </a:r>
          <a:r>
            <a:rPr lang="pt-PT" sz="700" b="0" i="0" u="none" strike="noStrike" baseline="0">
              <a:solidFill>
                <a:srgbClr val="333333"/>
              </a:solidFill>
              <a:latin typeface="Arial"/>
              <a:cs typeface="Arial"/>
            </a:rPr>
            <a:t>: mulheres com taxa de desemprego superior à dos homens; </a:t>
          </a:r>
          <a:r>
            <a:rPr lang="pt-PT" sz="700" b="1" i="0" u="none" strike="noStrike" baseline="0">
              <a:solidFill>
                <a:srgbClr val="333333"/>
              </a:solidFill>
              <a:latin typeface="Arial"/>
              <a:cs typeface="Arial"/>
            </a:rPr>
            <a:t>valores &lt; 1:</a:t>
          </a:r>
          <a:r>
            <a:rPr lang="pt-PT" sz="700" b="0" i="0" u="none" strike="noStrike" baseline="0">
              <a:solidFill>
                <a:srgbClr val="333333"/>
              </a:solidFill>
              <a:latin typeface="Arial"/>
              <a:cs typeface="Arial"/>
            </a:rPr>
            <a:t> mulheres menos afetadas pelo desemprego em relação aos homens. </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1</xdr:col>
      <xdr:colOff>47625</xdr:colOff>
      <xdr:row>1</xdr:row>
      <xdr:rowOff>47625</xdr:rowOff>
    </xdr:from>
    <xdr:to>
      <xdr:col>15</xdr:col>
      <xdr:colOff>57150</xdr:colOff>
      <xdr:row>80</xdr:row>
      <xdr:rowOff>76200</xdr:rowOff>
    </xdr:to>
    <xdr:sp macro="" textlink="">
      <xdr:nvSpPr>
        <xdr:cNvPr id="1464377" name="Text Box 1"/>
        <xdr:cNvSpPr txBox="1">
          <a:spLocks noChangeArrowheads="1"/>
        </xdr:cNvSpPr>
      </xdr:nvSpPr>
      <xdr:spPr bwMode="auto">
        <a:xfrm>
          <a:off x="114300" y="219075"/>
          <a:ext cx="3228975" cy="11944350"/>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Acidente de trabalho:</a:t>
          </a:r>
          <a:r>
            <a:rPr lang="pt-PT" sz="800" b="0" i="0" u="none" strike="noStrike" baseline="0">
              <a:solidFill>
                <a:srgbClr val="000000"/>
              </a:solidFill>
              <a:latin typeface="Arial"/>
              <a:cs typeface="Arial"/>
            </a:rPr>
            <a:t> é uma ocorrência imprevista, durante o tempo de trabalho, que provoca dano físico ou mental. A expressão “durante o tempo de trabalho” é entendida como “no decorrer da atividade profissional ou durante o período em serviço”.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Acidente de trabalho mortal: </a:t>
          </a:r>
          <a:r>
            <a:rPr lang="pt-PT" sz="800" b="0" i="0" u="none" strike="noStrike" baseline="0">
              <a:solidFill>
                <a:srgbClr val="000000"/>
              </a:solidFill>
              <a:latin typeface="Arial"/>
              <a:cs typeface="Arial"/>
            </a:rPr>
            <a:t>um acidente de que resulte a morte da vítima num período de um ano (após o dia) da sua ocorrência.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Beneficiários do rendimento social de inserção (RSI): </a:t>
          </a:r>
          <a:r>
            <a:rPr lang="pt-PT" sz="800" b="0" i="0" u="none" strike="noStrike" baseline="0">
              <a:solidFill>
                <a:srgbClr val="000000"/>
              </a:solidFill>
              <a:latin typeface="Arial"/>
              <a:cs typeface="Arial"/>
            </a:rPr>
            <a:t>membros do agregado familiar do titular do RSI, incluindo o próprio titular.</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Colocações:</a:t>
          </a:r>
          <a:r>
            <a:rPr lang="pt-PT" sz="800" b="0" i="0" u="none" strike="noStrike" baseline="0">
              <a:solidFill>
                <a:srgbClr val="000000"/>
              </a:solidFill>
              <a:latin typeface="Arial"/>
              <a:cs typeface="Arial"/>
            </a:rPr>
            <a:t> ofertas de emprego satisfeitas, com candidatos apresentados pelos Centros de emprego.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Desempregados:</a:t>
          </a:r>
          <a:r>
            <a:rPr lang="pt-PT" sz="800" b="0" i="0" u="none" strike="noStrike" baseline="0">
              <a:solidFill>
                <a:srgbClr val="000000"/>
              </a:solidFill>
              <a:latin typeface="Arial"/>
              <a:cs typeface="Arial"/>
            </a:rPr>
            <a:t> Indivíduo, com idade compreendida entre os  15 e os 74 anos que, no período de referência, se encontrava simultaneamente nas situações seguintes: a) não tinha trabalho remunerado nem qualquer outro; b) estava disponível para trabalhar num trabalho remunerado ou não; c) tinha procurado um trabalho, isto é, tinha feito diligências no período especificado (período de referência ou nas três semanas anteriores) para encontrar um emprego remunerado ou não. Consideram-se como diligências: a) contacto com um centro de emprego público ou agências privadas de colocações; b) contacto com empregadores; c) contactos pessoais ou com associações sindicais; d) colocação, resposta ou análise de anúncios; e) realização de provas ou entrevistas para seleção; f) procura de terrenos, imóveis ou equipamentos; g) solicitação de licenças ou recursos financeiros para a criação de empresa própria. O critério de disponibilidade para aceitar um emprego é fundamentado no seguinte: a) no desejo de trabalhar; b) na vontade de ter atualmente um emprego remunerado ou uma atividade por conta própria caso consiga obter os recursos necessários; c) na possibilidade de começar a trabalhar no período de referência ou pelo menos nas duas semanas seguintes. Inclui o indivíduo que, embora tendo um emprego, só vai começar a trabalhar em data posterior à do período de referência (nos próximos três meses).</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Desemprego de longa duração:</a:t>
          </a:r>
          <a:r>
            <a:rPr lang="pt-PT" sz="800" b="0" i="0" u="none" strike="noStrike" baseline="0">
              <a:solidFill>
                <a:srgbClr val="000000"/>
              </a:solidFill>
              <a:latin typeface="Arial"/>
              <a:cs typeface="Arial"/>
            </a:rPr>
            <a:t> pessoas em situação de desemprego há 12 meses ou mais.</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Despedimento coletivo:</a:t>
          </a:r>
          <a:r>
            <a:rPr lang="pt-PT" sz="800" b="0" i="0" u="none" strike="noStrike" baseline="0">
              <a:solidFill>
                <a:srgbClr val="000000"/>
              </a:solidFill>
              <a:latin typeface="Arial"/>
              <a:cs typeface="Arial"/>
            </a:rPr>
            <a:t> cessação de contratos de trabalho promovida pelo empregador e operada simultânea ou sucessivamente no período de três meses, abrangendo, pelo menos, dois ou cinco trabalhadores, conforme se trate, respetivamente, de empresa que empregue até 50 ou mais de 50 trabalhadores, sempre que aquela ocorrência se fundamente em encerramento de uma ou várias secções ou estrutura equivalente ou redução de pessoal determinada por motivos de mercado, estruturais ou tecnológicos (n.º 1 do artigo 397º do Código do Trabalho). </a:t>
          </a:r>
        </a:p>
        <a:p>
          <a:pPr algn="just" rtl="0">
            <a:defRPr sz="1000"/>
          </a:pPr>
          <a:r>
            <a:rPr lang="pt-PT" sz="800" b="0" i="0" u="none" strike="noStrike" baseline="0">
              <a:solidFill>
                <a:srgbClr val="000000"/>
              </a:solidFill>
              <a:latin typeface="Arial"/>
              <a:cs typeface="Arial"/>
            </a:rPr>
            <a:t>O procedimento de despedimento coletivo inicia-se com a comunicação do empregador da intenção de proceder ao despedimento, acompanhada, nomeadamente, da indicação do número de trabalhadores a despedir. </a:t>
          </a:r>
        </a:p>
        <a:p>
          <a:pPr algn="just" rtl="0">
            <a:defRPr sz="1000"/>
          </a:pPr>
          <a:r>
            <a:rPr lang="pt-PT" sz="800" b="0" i="0" u="none" strike="noStrike" baseline="0">
              <a:solidFill>
                <a:srgbClr val="000000"/>
              </a:solidFill>
              <a:latin typeface="Arial"/>
              <a:cs typeface="Arial"/>
            </a:rPr>
            <a:t>Segue-se uma fase de negociações com os representantes dos trabalhadores, com vista a um acordo sobre a dimensão e efeitos das medidas a aplicar e, bem assim, outras medidas que reduzam o número de trabalhadores a despedir. Uma alternativa que frequentemente evita ou diminui o número de trabalhadores despedidos é a revogação (por acordo com os próprios trabalhadores) dos contratos de trabalho. </a:t>
          </a:r>
        </a:p>
        <a:p>
          <a:pPr algn="just" rtl="0">
            <a:defRPr sz="1000"/>
          </a:pPr>
          <a:r>
            <a:rPr lang="pt-PT" sz="800" b="0" i="0" u="none" strike="noStrike" baseline="0">
              <a:solidFill>
                <a:srgbClr val="000000"/>
              </a:solidFill>
              <a:latin typeface="Arial"/>
              <a:cs typeface="Arial"/>
            </a:rPr>
            <a:t>No final, o total de trabalhadores despedidos ou a quem se apliquem outras medidas pode não coincidir com o número inicial de trabalhadores a despedir.</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Empresa:</a:t>
          </a:r>
          <a:r>
            <a:rPr lang="pt-PT" sz="800" b="0" i="0" u="none" strike="noStrike" baseline="0">
              <a:solidFill>
                <a:srgbClr val="000000"/>
              </a:solidFill>
              <a:latin typeface="Arial"/>
              <a:cs typeface="Arial"/>
            </a:rPr>
            <a:t> Entidade económica que desenvolve uma determinada atividade, sendo constituída por uma sede social e estabelecimentos com localizações diversas.</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Estabelecimento:</a:t>
          </a:r>
          <a:r>
            <a:rPr lang="pt-PT" sz="800" b="0" i="0" u="none" strike="noStrike" baseline="0">
              <a:solidFill>
                <a:srgbClr val="000000"/>
              </a:solidFill>
              <a:latin typeface="Arial"/>
              <a:cs typeface="Arial"/>
            </a:rPr>
            <a:t> unidade local que, sob um único regime de propriedade ou de controlo, produz exclusiva ou principalmente um grupo homogéneo de bens ou serviços, num único local.</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Família ou agregado familiar de RSI:</a:t>
          </a:r>
          <a:r>
            <a:rPr lang="pt-PT" sz="800" b="0" i="0" u="none" strike="noStrike" baseline="0">
              <a:solidFill>
                <a:srgbClr val="000000"/>
              </a:solidFill>
              <a:latin typeface="Arial"/>
              <a:cs typeface="Arial"/>
            </a:rPr>
            <a:t> conjunto de pessoas que vivem em economia comum, especificando o cônjuge ou pessoa que viva com  </a:t>
          </a:r>
        </a:p>
      </xdr:txBody>
    </xdr:sp>
    <xdr:clientData/>
  </xdr:twoCellAnchor>
  <xdr:twoCellAnchor>
    <xdr:from>
      <xdr:col>15</xdr:col>
      <xdr:colOff>133350</xdr:colOff>
      <xdr:row>1</xdr:row>
      <xdr:rowOff>47625</xdr:rowOff>
    </xdr:from>
    <xdr:to>
      <xdr:col>31</xdr:col>
      <xdr:colOff>9525</xdr:colOff>
      <xdr:row>82</xdr:row>
      <xdr:rowOff>66675</xdr:rowOff>
    </xdr:to>
    <xdr:sp macro="" textlink="">
      <xdr:nvSpPr>
        <xdr:cNvPr id="1464384" name="Text Box 2"/>
        <xdr:cNvSpPr txBox="1">
          <a:spLocks noChangeArrowheads="1"/>
        </xdr:cNvSpPr>
      </xdr:nvSpPr>
      <xdr:spPr bwMode="auto">
        <a:xfrm>
          <a:off x="3419475" y="219075"/>
          <a:ext cx="3257550" cy="12201525"/>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r>
            <a:rPr lang="pt-PT" sz="800" b="0" i="0" u="none" strike="noStrike" baseline="0">
              <a:solidFill>
                <a:srgbClr val="000000"/>
              </a:solidFill>
              <a:latin typeface="Arial"/>
              <a:cs typeface="Arial"/>
            </a:rPr>
            <a:t>o titular em união de facto há mais de um ano, e em geral todos os menores titular em união de facto há mais de um ano, e em geral todos os menores a cargo, quer tenham ou não laços de parentesco com o titular. Poderão ainda ser considerados outros adultos que se encontrem na exclusiva dependência económica do agregado, caso sejam estudantes ou estejam dispensados de disponibilidade ativa para a inserção profissional ou quando o agregado não tenha, incluindo a pessoa em causa, direito à prestação.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Instrumento de regulamentação coletiva de trabalho (IRCT):</a:t>
          </a:r>
          <a:r>
            <a:rPr lang="pt-PT" sz="800" b="0" i="0" u="none" strike="noStrike" baseline="0">
              <a:solidFill>
                <a:srgbClr val="000000"/>
              </a:solidFill>
              <a:latin typeface="Arial"/>
              <a:cs typeface="Arial"/>
            </a:rPr>
            <a:t> conjunto de normas reguladoras das relações de trabalho de natureza convencional, arbitral ou regulamentar. Pode ser: </a:t>
          </a:r>
        </a:p>
        <a:p>
          <a:pPr algn="just" rtl="0">
            <a:defRPr sz="1000"/>
          </a:pPr>
          <a:r>
            <a:rPr lang="pt-PT" sz="800" b="1" i="0" u="none" strike="noStrike" baseline="0">
              <a:solidFill>
                <a:srgbClr val="000000"/>
              </a:solidFill>
              <a:latin typeface="Arial"/>
              <a:cs typeface="Arial"/>
            </a:rPr>
            <a:t>- Contrato coletivo (CCT):</a:t>
          </a:r>
          <a:r>
            <a:rPr lang="pt-PT" sz="800" b="0" i="0" u="none" strike="noStrike" baseline="0">
              <a:solidFill>
                <a:srgbClr val="000000"/>
              </a:solidFill>
              <a:latin typeface="Arial"/>
              <a:cs typeface="Arial"/>
            </a:rPr>
            <a:t> conjunto de normas reguladoras das relações de trabalho resultante de acordo entre uma ou mais associações de empregadores e uma ou mais associações sindicais.</a:t>
          </a:r>
        </a:p>
        <a:p>
          <a:pPr algn="just" rtl="0">
            <a:defRPr sz="1000"/>
          </a:pPr>
          <a:r>
            <a:rPr lang="pt-PT" sz="800" b="0" i="0" u="none" strike="noStrike" baseline="0">
              <a:solidFill>
                <a:srgbClr val="000000"/>
              </a:solidFill>
              <a:latin typeface="Arial"/>
              <a:cs typeface="Arial"/>
            </a:rPr>
            <a:t>- </a:t>
          </a:r>
          <a:r>
            <a:rPr lang="pt-PT" sz="800" b="1" i="0" u="none" strike="noStrike" baseline="0">
              <a:solidFill>
                <a:srgbClr val="000000"/>
              </a:solidFill>
              <a:latin typeface="Arial"/>
              <a:cs typeface="Arial"/>
            </a:rPr>
            <a:t>Acordo coletivo (ACT)</a:t>
          </a:r>
          <a:r>
            <a:rPr lang="pt-PT" sz="800" b="0" i="0" u="none" strike="noStrike" baseline="0">
              <a:solidFill>
                <a:srgbClr val="000000"/>
              </a:solidFill>
              <a:latin typeface="Arial"/>
              <a:cs typeface="Arial"/>
            </a:rPr>
            <a:t>: conjunto  de  normas  reguladoras  das relações de trabalho resultante de acordo entre uma pluralidade de empregadores para diferentes empresas e uma ou mais associações sindicais. </a:t>
          </a:r>
        </a:p>
        <a:p>
          <a:pPr algn="just" rtl="0">
            <a:defRPr sz="1000"/>
          </a:pPr>
          <a:r>
            <a:rPr lang="pt-PT" sz="800" b="0" i="0" u="none" strike="noStrike" baseline="0">
              <a:solidFill>
                <a:srgbClr val="000000"/>
              </a:solidFill>
              <a:latin typeface="Arial"/>
              <a:cs typeface="Arial"/>
            </a:rPr>
            <a:t>- </a:t>
          </a:r>
          <a:r>
            <a:rPr lang="pt-PT" sz="800" b="1" i="0" u="none" strike="noStrike" baseline="0">
              <a:solidFill>
                <a:srgbClr val="000000"/>
              </a:solidFill>
              <a:latin typeface="Arial"/>
              <a:cs typeface="Arial"/>
            </a:rPr>
            <a:t>Acordo de empresa (AE):</a:t>
          </a:r>
          <a:r>
            <a:rPr lang="pt-PT" sz="800" b="0" i="0" u="none" strike="noStrike" baseline="0">
              <a:solidFill>
                <a:srgbClr val="000000"/>
              </a:solidFill>
              <a:latin typeface="Arial"/>
              <a:cs typeface="Arial"/>
            </a:rPr>
            <a:t> conjunto de normas reguladoras das relações de trabalho resultante de acordo entre um empregador para uma empresa ou estabelecimento e uma ou mais associações sindicais.</a:t>
          </a:r>
        </a:p>
        <a:p>
          <a:pPr algn="just" rtl="0">
            <a:defRPr sz="1000"/>
          </a:pPr>
          <a:r>
            <a:rPr lang="pt-PT" sz="800" b="0" i="0" u="none" strike="noStrike" baseline="0">
              <a:solidFill>
                <a:srgbClr val="000000"/>
              </a:solidFill>
              <a:latin typeface="Arial"/>
              <a:cs typeface="Arial"/>
            </a:rPr>
            <a:t>- </a:t>
          </a:r>
          <a:r>
            <a:rPr lang="pt-PT" sz="800" b="1" i="0" u="none" strike="noStrike" baseline="0">
              <a:solidFill>
                <a:srgbClr val="000000"/>
              </a:solidFill>
              <a:latin typeface="Arial"/>
              <a:cs typeface="Arial"/>
            </a:rPr>
            <a:t>Regulamento de condições mínimas (RCM):</a:t>
          </a:r>
          <a:r>
            <a:rPr lang="pt-PT" sz="800" b="0" i="0" u="none" strike="noStrike" baseline="0">
              <a:solidFill>
                <a:srgbClr val="000000"/>
              </a:solidFill>
              <a:latin typeface="Arial"/>
              <a:cs typeface="Arial"/>
            </a:rPr>
            <a:t>  conjunto  de   normas  reguladoras    das  relações   de   trabalho  adotadas  por regulamento  do Ministro responsável pela área laboral e do Ministro da tutela ou o responsável pelo sector de atividade.</a:t>
          </a: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 Regulamento de extensão (RE):</a:t>
          </a:r>
          <a:r>
            <a:rPr lang="pt-PT" sz="800" b="0" i="0" u="none" strike="noStrike" baseline="0">
              <a:solidFill>
                <a:srgbClr val="000000"/>
              </a:solidFill>
              <a:latin typeface="Arial"/>
              <a:cs typeface="Arial"/>
            </a:rPr>
            <a:t> regulamento emitido pelo Ministro responsável pela área laboral que estende o âmbito de aplicação de uma convenção coletiva ou decisão arbitral.</a:t>
          </a:r>
        </a:p>
        <a:p>
          <a:pPr algn="just" rtl="0">
            <a:defRPr sz="1000"/>
          </a:pPr>
          <a:endParaRPr lang="pt-PT" sz="800" b="0" i="0" u="none" strike="noStrike" baseline="0">
            <a:solidFill>
              <a:srgbClr val="000000"/>
            </a:solidFill>
            <a:latin typeface="Arial"/>
            <a:cs typeface="Arial"/>
          </a:endParaRPr>
        </a:p>
        <a:p>
          <a:pPr algn="just" rtl="0">
            <a:defRPr sz="1000"/>
          </a:pPr>
          <a:r>
            <a:rPr lang="pt-PT" sz="800" b="0" i="0" u="none" strike="noStrike" baseline="0">
              <a:solidFill>
                <a:srgbClr val="000000"/>
              </a:solidFill>
              <a:latin typeface="Arial"/>
              <a:cs typeface="Arial"/>
            </a:rPr>
            <a:t>Í</a:t>
          </a:r>
          <a:r>
            <a:rPr lang="pt-PT" sz="800" b="1" i="0" u="none" strike="noStrike" baseline="0">
              <a:solidFill>
                <a:srgbClr val="000000"/>
              </a:solidFill>
              <a:latin typeface="Arial"/>
              <a:cs typeface="Arial"/>
            </a:rPr>
            <a:t>ndice de Preços no Consumidor:</a:t>
          </a:r>
          <a:r>
            <a:rPr lang="pt-PT" sz="800" b="0" i="0" u="none" strike="noStrike" baseline="0">
              <a:solidFill>
                <a:srgbClr val="000000"/>
              </a:solidFill>
              <a:latin typeface="Arial"/>
              <a:cs typeface="Arial"/>
            </a:rPr>
            <a:t> indicador que tem por finalidade medir a evolução no tempo dos preços de um conjunto de bens e serviços considerados representativos da estrutura de consumo da população residente em Portugal. A estrutura de consumo da atual série do IPC (2008 = 100) bem como os bens e serviços que constituem o cabaz do indicador foram inferidos com base no Inquérito aos Orçamentos Familiares realizado em 2005 e 2006.</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Ofertas de emprego: </a:t>
          </a:r>
          <a:r>
            <a:rPr lang="pt-PT" sz="800" b="0" i="0" u="none" strike="noStrike" baseline="0">
              <a:solidFill>
                <a:srgbClr val="000000"/>
              </a:solidFill>
              <a:latin typeface="Arial"/>
              <a:cs typeface="Arial"/>
            </a:rPr>
            <a:t>empregos disponíveis comunicados pelas entidades empregadoras aos Centros de Emprego. </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Participantes em programas e medidas de emprego, formação profissional e reabilitação profissional:</a:t>
          </a:r>
          <a:endParaRPr lang="pt-PT" sz="800" b="0" i="0" u="none" strike="noStrike" baseline="0">
            <a:solidFill>
              <a:srgbClr val="000000"/>
            </a:solidFill>
            <a:latin typeface="Arial"/>
            <a:cs typeface="Arial"/>
          </a:endParaRP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transitados: </a:t>
          </a:r>
          <a:r>
            <a:rPr lang="pt-PT" sz="800" b="0" i="0" u="none" strike="noStrike" baseline="0">
              <a:solidFill>
                <a:srgbClr val="000000"/>
              </a:solidFill>
              <a:latin typeface="Arial"/>
              <a:cs typeface="Arial"/>
            </a:rPr>
            <a:t>número de participantes que iniciaram a sua atividade em anos anteriores não tendo terminado antes do primeiro dia do ano estatístico em análise;</a:t>
          </a: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iniciados:</a:t>
          </a:r>
          <a:r>
            <a:rPr lang="pt-PT" sz="800" b="0" i="0" u="none" strike="noStrike" baseline="0">
              <a:solidFill>
                <a:srgbClr val="000000"/>
              </a:solidFill>
              <a:latin typeface="Arial"/>
              <a:cs typeface="Arial"/>
            </a:rPr>
            <a:t> número de participantes que iniciaram a sua participação em programas desde o início do ano até ao último dia do período em análise;</a:t>
          </a: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terminaram:</a:t>
          </a:r>
          <a:r>
            <a:rPr lang="pt-PT" sz="800" b="0" i="0" u="none" strike="noStrike" baseline="0">
              <a:solidFill>
                <a:srgbClr val="000000"/>
              </a:solidFill>
              <a:latin typeface="Arial"/>
              <a:cs typeface="Arial"/>
            </a:rPr>
            <a:t> número de participantes que cessaram a sua participação em medidas ativas desde o início do ano até ao último dia do período em análise;</a:t>
          </a: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permanecem: </a:t>
          </a:r>
          <a:r>
            <a:rPr lang="pt-PT" sz="800" b="0" i="0" u="none" strike="noStrike" baseline="0">
              <a:solidFill>
                <a:srgbClr val="000000"/>
              </a:solidFill>
              <a:latin typeface="Arial"/>
              <a:cs typeface="Arial"/>
            </a:rPr>
            <a:t>número de participantes que se encontram em atividade no programa no final do período em análise, independentemente da data de entrada.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Pedidos de emprego:</a:t>
          </a:r>
          <a:r>
            <a:rPr lang="pt-PT" sz="800" b="0" i="0" u="none" strike="noStrike" baseline="0">
              <a:solidFill>
                <a:srgbClr val="000000"/>
              </a:solidFill>
              <a:latin typeface="Arial"/>
              <a:cs typeface="Arial"/>
            </a:rPr>
            <a:t> total de pessoas com idade igual ou superior a 16 anos (salvaguardadas as reservas previstas na Lei), inscritas nos Centros de Emprego para obter um emprego por conta de outrem.</a:t>
          </a:r>
        </a:p>
        <a:p>
          <a:pPr algn="just" rtl="0">
            <a:defRPr sz="1000"/>
          </a:pPr>
          <a:r>
            <a:rPr lang="pt-PT" sz="800" b="0" i="0" u="none" strike="noStrike" baseline="0">
              <a:solidFill>
                <a:srgbClr val="000000"/>
              </a:solidFill>
              <a:latin typeface="Arial"/>
              <a:cs typeface="Arial"/>
            </a:rPr>
            <a:t>Subdividem-se:</a:t>
          </a:r>
        </a:p>
        <a:p>
          <a:pPr algn="just" rtl="0">
            <a:defRPr sz="1000"/>
          </a:pPr>
          <a:r>
            <a:rPr lang="pt-PT" sz="800" b="1" i="0" u="none" strike="noStrike" baseline="0">
              <a:solidFill>
                <a:srgbClr val="000000"/>
              </a:solidFill>
              <a:latin typeface="Arial"/>
              <a:cs typeface="Arial"/>
            </a:rPr>
            <a:t>- empregados: </a:t>
          </a:r>
          <a:r>
            <a:rPr lang="pt-PT" sz="800" b="0" i="0" u="none" strike="noStrike" baseline="0">
              <a:solidFill>
                <a:srgbClr val="000000"/>
              </a:solidFill>
              <a:latin typeface="Arial"/>
              <a:cs typeface="Arial"/>
            </a:rPr>
            <a:t>têm um emprego que pretendem abandonar;</a:t>
          </a:r>
        </a:p>
        <a:p>
          <a:pPr algn="just" rtl="0">
            <a:defRPr sz="1000"/>
          </a:pPr>
          <a:r>
            <a:rPr lang="pt-PT" sz="800" b="1" i="0" u="none" strike="noStrike" baseline="0">
              <a:solidFill>
                <a:srgbClr val="000000"/>
              </a:solidFill>
              <a:latin typeface="Arial"/>
              <a:cs typeface="Arial"/>
            </a:rPr>
            <a:t>- ocupados: </a:t>
          </a:r>
          <a:r>
            <a:rPr lang="pt-PT" sz="800" b="0" i="0" u="none" strike="noStrike" baseline="0">
              <a:solidFill>
                <a:srgbClr val="000000"/>
              </a:solidFill>
              <a:latin typeface="Arial"/>
              <a:cs typeface="Arial"/>
            </a:rPr>
            <a:t>trabalhadores ocupados em programas especiais de emprego;</a:t>
          </a:r>
        </a:p>
        <a:p>
          <a:pPr algn="just" rtl="0">
            <a:defRPr sz="1000"/>
          </a:pPr>
          <a:r>
            <a:rPr lang="pt-PT" sz="800" b="1" i="0" u="none" strike="noStrike" baseline="0">
              <a:solidFill>
                <a:srgbClr val="000000"/>
              </a:solidFill>
              <a:latin typeface="Arial"/>
              <a:cs typeface="Arial"/>
            </a:rPr>
            <a:t>- desempregados </a:t>
          </a:r>
          <a:r>
            <a:rPr lang="pt-PT" sz="800" b="0" i="0" u="none" strike="noStrike" baseline="0">
              <a:solidFill>
                <a:srgbClr val="000000"/>
              </a:solidFill>
              <a:latin typeface="Arial"/>
              <a:cs typeface="Arial"/>
            </a:rPr>
            <a:t>(desemprego registado): não têm um emprego e estão imediatamente disponíveis para trabalhar, dos quais: primeiro emprego (nunca trabalharam) e novo emprego (já trabalharam);</a:t>
          </a:r>
        </a:p>
        <a:p>
          <a:pPr algn="just" rtl="0">
            <a:defRPr sz="1000"/>
          </a:pPr>
          <a:r>
            <a:rPr lang="pt-PT" sz="800" b="1" i="0" u="none" strike="noStrike" baseline="0">
              <a:solidFill>
                <a:srgbClr val="000000"/>
              </a:solidFill>
              <a:latin typeface="Arial"/>
              <a:cs typeface="Arial"/>
            </a:rPr>
            <a:t>- indisponíveis temporariamente: </a:t>
          </a:r>
          <a:r>
            <a:rPr lang="pt-PT" sz="800" b="0" i="0" u="none" strike="noStrike" baseline="0">
              <a:solidFill>
                <a:srgbClr val="000000"/>
              </a:solidFill>
              <a:latin typeface="Arial"/>
              <a:cs typeface="Arial"/>
            </a:rPr>
            <a:t>desempregados ou empregados que não reúnem condições imediatas para o trabalho por motivos de saúde.</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Pensão de invalidez:</a:t>
          </a:r>
          <a:r>
            <a:rPr lang="pt-PT" sz="800" b="0" i="0" u="none" strike="noStrike" baseline="0">
              <a:solidFill>
                <a:srgbClr val="000000"/>
              </a:solidFill>
              <a:latin typeface="Arial"/>
              <a:cs typeface="Arial"/>
            </a:rPr>
            <a:t>  prestação pecuniária de pagamento mensal, destinada a proteger os beneficiários de Regime Geral da Segurança Social nas situações de incapacidade permanente para o trabalho.</a:t>
          </a: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15</xdr:col>
      <xdr:colOff>276225</xdr:colOff>
      <xdr:row>1</xdr:row>
      <xdr:rowOff>47625</xdr:rowOff>
    </xdr:from>
    <xdr:to>
      <xdr:col>32</xdr:col>
      <xdr:colOff>0</xdr:colOff>
      <xdr:row>80</xdr:row>
      <xdr:rowOff>38100</xdr:rowOff>
    </xdr:to>
    <xdr:sp macro="" textlink="">
      <xdr:nvSpPr>
        <xdr:cNvPr id="1465345" name="Text Box 1"/>
        <xdr:cNvSpPr txBox="1">
          <a:spLocks noChangeArrowheads="1"/>
        </xdr:cNvSpPr>
      </xdr:nvSpPr>
      <xdr:spPr bwMode="auto">
        <a:xfrm>
          <a:off x="3562350" y="219075"/>
          <a:ext cx="3276600" cy="11610975"/>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Taxa de emprego:</a:t>
          </a:r>
          <a:r>
            <a:rPr lang="pt-PT" sz="800" b="0" i="0" u="none" strike="noStrike" baseline="0">
              <a:solidFill>
                <a:srgbClr val="000000"/>
              </a:solidFill>
              <a:latin typeface="Arial"/>
              <a:cs typeface="Arial"/>
            </a:rPr>
            <a:t> número de pessoas com emprego expresso em percentagem do total da população no mesmo grupo etário.</a:t>
          </a:r>
        </a:p>
        <a:p>
          <a:pPr algn="just" rtl="0">
            <a:defRPr sz="1000"/>
          </a:pPr>
          <a:endParaRPr lang="pt-PT" sz="800" b="0" i="0" u="none" strike="noStrike" baseline="0">
            <a:solidFill>
              <a:srgbClr val="000000"/>
            </a:solidFill>
            <a:latin typeface="Arial"/>
            <a:cs typeface="Arial"/>
          </a:endParaRPr>
        </a:p>
        <a:p>
          <a:pPr algn="just" rtl="0">
            <a:defRPr sz="1000"/>
          </a:pPr>
          <a:r>
            <a:rPr lang="pt-PT" sz="800" b="0" i="0" u="none" strike="noStrike" baseline="0">
              <a:solidFill>
                <a:srgbClr val="000000"/>
              </a:solidFill>
              <a:latin typeface="Arial"/>
              <a:cs typeface="Arial"/>
            </a:rPr>
            <a:t>T</a:t>
          </a:r>
          <a:r>
            <a:rPr lang="pt-PT" sz="800" b="1" i="0" u="none" strike="noStrike" baseline="0">
              <a:solidFill>
                <a:srgbClr val="000000"/>
              </a:solidFill>
              <a:latin typeface="Arial"/>
              <a:cs typeface="Arial"/>
            </a:rPr>
            <a:t>axa de desemprego:</a:t>
          </a:r>
          <a:r>
            <a:rPr lang="pt-PT" sz="800" b="0" i="0" u="none" strike="noStrike" baseline="0">
              <a:solidFill>
                <a:srgbClr val="000000"/>
              </a:solidFill>
              <a:latin typeface="Arial"/>
              <a:cs typeface="Arial"/>
            </a:rPr>
            <a:t> relação entre a população desempregada e a população ativa.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Taxa de salário (horária ou mensal):</a:t>
          </a:r>
          <a:r>
            <a:rPr lang="pt-PT" sz="800" b="0" i="0" u="none" strike="noStrike" baseline="0">
              <a:solidFill>
                <a:srgbClr val="000000"/>
              </a:solidFill>
              <a:latin typeface="Arial"/>
              <a:cs typeface="Arial"/>
            </a:rPr>
            <a:t> montante ilíquido (antes da dedução de quaisquer descontos), em dinheiro e/ou géneros, pago com carácter regular e garantido aos trabalhadores no período de referência e correspondente ao período normal de trabalho. Não são considerados quaisquer descontos efetuados nesse período devido a faltas por motivos que determinem redução na remuneração. Inclui, para além da remuneração de base, os prémios e subsídios regulares e garantidos ligados às características do posto de trabalho (subsídios de função, de turno, de isenção de horário, por trabalhos penosos, perigosos ou sujos, etc.) No caso do subsídio de alimentação são sempre considerados 20 dias de trabalho com direito a atribuição do subsídio. Excluem-se os prémios, subsídios e gratificações ligados às características individuais do trabalhador (diuturnidades, produtividade, assiduidade, mérito, etc.). O pagamento de horas extraordinárias encontra-se também excluído. </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a tempo completo: </a:t>
          </a:r>
          <a:r>
            <a:rPr lang="pt-PT" sz="800" b="0" i="0" u="none" strike="noStrike" baseline="0">
              <a:solidFill>
                <a:srgbClr val="000000"/>
              </a:solidFill>
              <a:latin typeface="Arial"/>
              <a:cs typeface="Arial"/>
            </a:rPr>
            <a:t>Trabalhador cujo período de trabalho tem uma duração igual ou superior à duração normal de trabalho em vigor na empresa/instituição, para a respetiva categoria profissional ou na respetiva profissão.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a tempo parcial:</a:t>
          </a:r>
          <a:r>
            <a:rPr lang="pt-PT" sz="800" b="0" i="0" u="none" strike="noStrike" baseline="0">
              <a:solidFill>
                <a:srgbClr val="000000"/>
              </a:solidFill>
              <a:latin typeface="Arial"/>
              <a:cs typeface="Arial"/>
            </a:rPr>
            <a:t> trabalhador cujo período de trabalho tem uma duração inferior à duração normal de trabalho em vigor na empresa/instituição, para a respetiva categoria profissional ou na respetiva profissão. </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por conta de outrem:</a:t>
          </a:r>
          <a:r>
            <a:rPr lang="pt-PT" sz="800" b="0" i="0" u="none" strike="noStrike" baseline="0">
              <a:solidFill>
                <a:srgbClr val="000000"/>
              </a:solidFill>
              <a:latin typeface="Arial"/>
              <a:cs typeface="Arial"/>
            </a:rPr>
            <a:t> indivíduo que exerce uma atividade sob a autoridade e direção de outrem, nos termos de um contrato de trabalho, sujeito ou não a forma escrita, e que lhe confere o direito a uma remuneração, a qual não depende dos resultados da unidade económica para a qual trabalha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com contrato a termo:</a:t>
          </a:r>
          <a:r>
            <a:rPr lang="pt-PT" sz="800" b="0" i="0" u="none" strike="noStrike" baseline="0">
              <a:solidFill>
                <a:srgbClr val="000000"/>
              </a:solidFill>
              <a:latin typeface="Arial"/>
              <a:cs typeface="Arial"/>
            </a:rPr>
            <a:t> Indivíduo ligado à empresa/instituição por um contrato reduzido a escrito com fixação do seu termo e com menção concretizada de modo justificativo: 1) a termo certo: quando no contrato escrito conste expressamente a estipulação do prazo de duração do contrato e a indicação do seu termo; 2) a termo incerto: quando o contrato de trabalho dure por todo o tempo necessário à substituição do trabalhador ausente ou à conclusão da atividade, tarefa ou obra cuja execução justifica a sua celebração.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por conta própria:</a:t>
          </a:r>
          <a:r>
            <a:rPr lang="pt-PT" sz="800" b="0" i="0" u="none" strike="noStrike" baseline="0">
              <a:solidFill>
                <a:srgbClr val="000000"/>
              </a:solidFill>
              <a:latin typeface="Arial"/>
              <a:cs typeface="Arial"/>
            </a:rPr>
            <a:t> Indivíduo que exerce uma atividade independente, com associados ou não, obtendo uma remuneração que está diretamente dependente dos lucros (realizados ou potenciais) provenientes de bens ou serviços produzidos. Os associados podem ser, ou não, membros do agregado familiar. Um trabalhador por conta própria pode ser classificado como trabalhador por conta própria como isolado ou como empregador.</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Valor médio da prestação de RSI por família:</a:t>
          </a:r>
          <a:r>
            <a:rPr lang="pt-PT" sz="800" b="0" i="0" u="none" strike="noStrike" baseline="0">
              <a:solidFill>
                <a:srgbClr val="000000"/>
              </a:solidFill>
              <a:latin typeface="Arial"/>
              <a:cs typeface="Arial"/>
            </a:rPr>
            <a:t> quociente entre o total das prestações processadas às famílias e o nº total de famílias (sendo que o mês de processamento da prestação = mês de referência da prestação).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Variação média ponderada intertabelas:</a:t>
          </a: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 Eficácia (meses):</a:t>
          </a:r>
          <a:r>
            <a:rPr lang="pt-PT" sz="800" b="0" i="0" u="none" strike="noStrike" baseline="0">
              <a:solidFill>
                <a:srgbClr val="000000"/>
              </a:solidFill>
              <a:latin typeface="Arial"/>
              <a:cs typeface="Arial"/>
            </a:rPr>
            <a:t> este período reporta-se aos meses que decorrem entre a data de início de eficácia da tabela anterior e da tabela vigente, com arredondamento por excesso a partir dos 15 dias inclusive. </a:t>
          </a:r>
        </a:p>
        <a:p>
          <a:pPr algn="just" rtl="0">
            <a:defRPr sz="1000"/>
          </a:pPr>
          <a:r>
            <a:rPr lang="pt-PT" sz="800" b="1" i="0" u="none" strike="noStrike" baseline="0">
              <a:solidFill>
                <a:srgbClr val="000000"/>
              </a:solidFill>
              <a:latin typeface="Arial"/>
              <a:cs typeface="Arial"/>
            </a:rPr>
            <a:t>- Variação nominal:</a:t>
          </a:r>
          <a:r>
            <a:rPr lang="pt-PT" sz="800" b="0" i="0" u="none" strike="noStrike" baseline="0">
              <a:solidFill>
                <a:srgbClr val="000000"/>
              </a:solidFill>
              <a:latin typeface="Arial"/>
              <a:cs typeface="Arial"/>
            </a:rPr>
            <a:t> é a percentagem de aumento entre a remuneração média ponderada da tabela anterior e da tabela vigente.</a:t>
          </a:r>
        </a:p>
        <a:p>
          <a:pPr algn="just" rtl="0">
            <a:defRPr sz="1000"/>
          </a:pPr>
          <a:r>
            <a:rPr lang="pt-PT" sz="800" b="1" i="0" u="none" strike="noStrike" baseline="0">
              <a:solidFill>
                <a:srgbClr val="000000"/>
              </a:solidFill>
              <a:latin typeface="Arial"/>
              <a:cs typeface="Arial"/>
            </a:rPr>
            <a:t>- Variação deflacionada:</a:t>
          </a:r>
          <a:r>
            <a:rPr lang="pt-PT" sz="800" b="0" i="0" u="none" strike="noStrike" baseline="0">
              <a:solidFill>
                <a:srgbClr val="000000"/>
              </a:solidFill>
              <a:latin typeface="Arial"/>
              <a:cs typeface="Arial"/>
            </a:rPr>
            <a:t> para o total e para cada secção da CAE a variação nominal é deflacionada com a evolução do índice de preços no consumidor (IPC) no período de eficácia da tabela.</a:t>
          </a:r>
        </a:p>
        <a:p>
          <a:pPr algn="just" rtl="0">
            <a:defRPr sz="1000"/>
          </a:pPr>
          <a:r>
            <a:rPr lang="pt-PT" sz="800" b="1" i="0" u="none" strike="noStrike" baseline="0">
              <a:solidFill>
                <a:srgbClr val="000000"/>
              </a:solidFill>
              <a:latin typeface="Arial"/>
              <a:cs typeface="Arial"/>
            </a:rPr>
            <a:t>- Variação anualizada: </a:t>
          </a:r>
          <a:r>
            <a:rPr lang="pt-PT" sz="800" b="0" i="0" u="none" strike="noStrike" baseline="0">
              <a:solidFill>
                <a:srgbClr val="000000"/>
              </a:solidFill>
              <a:latin typeface="Arial"/>
              <a:cs typeface="Arial"/>
            </a:rPr>
            <a:t>para permitir a comparação entre todos os IRC, dado que os períodos de eficácia das tabelas salariais são, em alguns casos, inferiores ou superiores a 12 meses, anualizam-se as percentagens de variação intertabelas nominal e as do Índice de Preços no Consumidor (IPC).</a:t>
          </a:r>
        </a:p>
        <a:p>
          <a:pPr algn="just" rtl="0">
            <a:defRPr sz="1000"/>
          </a:pPr>
          <a:endParaRPr lang="pt-PT" sz="800" b="0" i="0" u="none" strike="noStrike" baseline="0">
            <a:solidFill>
              <a:srgbClr val="000000"/>
            </a:solidFill>
            <a:latin typeface="Arial"/>
            <a:cs typeface="Arial"/>
          </a:endParaRPr>
        </a:p>
        <a:p>
          <a:pPr algn="just" rtl="0">
            <a:defRPr sz="1000"/>
          </a:pPr>
          <a:r>
            <a:rPr lang="pt-PT" sz="800" b="0" i="0" u="none" strike="noStrike" baseline="0">
              <a:solidFill>
                <a:srgbClr val="000000"/>
              </a:solidFill>
              <a:latin typeface="Arial"/>
              <a:cs typeface="Arial"/>
            </a:rPr>
            <a:t> </a:t>
          </a:r>
        </a:p>
      </xdr:txBody>
    </xdr:sp>
    <xdr:clientData/>
  </xdr:twoCellAnchor>
  <xdr:twoCellAnchor>
    <xdr:from>
      <xdr:col>1</xdr:col>
      <xdr:colOff>66675</xdr:colOff>
      <xdr:row>1</xdr:row>
      <xdr:rowOff>47625</xdr:rowOff>
    </xdr:from>
    <xdr:to>
      <xdr:col>15</xdr:col>
      <xdr:colOff>209550</xdr:colOff>
      <xdr:row>85</xdr:row>
      <xdr:rowOff>28575</xdr:rowOff>
    </xdr:to>
    <xdr:sp macro="" textlink="">
      <xdr:nvSpPr>
        <xdr:cNvPr id="1465402" name="Text Box 2"/>
        <xdr:cNvSpPr txBox="1">
          <a:spLocks noChangeArrowheads="1"/>
        </xdr:cNvSpPr>
      </xdr:nvSpPr>
      <xdr:spPr bwMode="auto">
        <a:xfrm>
          <a:off x="133350" y="219075"/>
          <a:ext cx="3362325" cy="12353925"/>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Pensão de sobrevivência:</a:t>
          </a:r>
          <a:r>
            <a:rPr lang="pt-PT" sz="800" b="0" i="0" u="none" strike="noStrike" baseline="0">
              <a:solidFill>
                <a:srgbClr val="000000"/>
              </a:solidFill>
              <a:latin typeface="Arial"/>
              <a:cs typeface="Arial"/>
            </a:rPr>
            <a:t> prestação pecuniária mensal, cujo montante é determinado em função da pensão de aposentação.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Pensão de velhice:</a:t>
          </a:r>
          <a:r>
            <a:rPr lang="pt-PT" sz="800" b="0" i="0" u="none" strike="noStrike" baseline="0">
              <a:solidFill>
                <a:srgbClr val="000000"/>
              </a:solidFill>
              <a:latin typeface="Arial"/>
              <a:cs typeface="Arial"/>
            </a:rPr>
            <a:t> prestação pecuniária mensal do regime geral de segurança social, destinada a proteger os beneficiários quando atingem a idade mínima legalmente presumida como adequada para a cessação do exercício da atividade profissional.</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Pensionista ativo:</a:t>
          </a:r>
          <a:r>
            <a:rPr lang="pt-PT" sz="800" b="0" i="0" u="none" strike="noStrike" baseline="0">
              <a:solidFill>
                <a:srgbClr val="000000"/>
              </a:solidFill>
              <a:latin typeface="Arial"/>
              <a:cs typeface="Arial"/>
            </a:rPr>
            <a:t> todos os pensionistas que à data de referência se encontravam a receberem um qualquer tipo de pensão.</a:t>
          </a: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Pessoal ao serviço: </a:t>
          </a:r>
          <a:r>
            <a:rPr lang="pt-PT" sz="800" b="0" i="0" u="none" strike="noStrike" baseline="0">
              <a:solidFill>
                <a:srgbClr val="000000"/>
              </a:solidFill>
              <a:latin typeface="Arial"/>
              <a:cs typeface="Arial"/>
            </a:rPr>
            <a:t>pessoas que no período de referência efetuaram qualquer trabalho remunerado de pelo menos uma hora para o estabelecimento, independentemente do vínculo que tinham. Inclui as pessoas temporariamente ausentes, nas datas de referência, por férias, maternidade, conflito de trabalho, formação profissional, assim como por doença e acidente de trabalho de duração igual ou inferior a um mês. Inclui também os trabalhadores de outras empresas que se encontram a trabalhar no estabelecimento sendo aí diretamente remunerados. Inclui ainda os sócios gerentes, cooperantes e familiares que trabalham nas datas de referência, tendo recebido por esse trabalho uma remuneração. Exclui os trabalhadores a cumprir serviço militar, em regime de licença sem vencimento, em desempenho de cargos públicos (vereadores, deputados), ausentes por doença ou acidente de trabalho de duração superior a um mês, assim como trabalhadores com vínculo ao estabelecimento deslocados para outras empresas, sendo nessas diretamente remunerados.</a:t>
          </a: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População ativa: </a:t>
          </a:r>
          <a:r>
            <a:rPr lang="pt-PT" sz="800" b="0" i="0" u="none" strike="noStrike" baseline="0">
              <a:solidFill>
                <a:srgbClr val="000000"/>
              </a:solidFill>
              <a:latin typeface="Arial"/>
              <a:cs typeface="Arial"/>
            </a:rPr>
            <a:t>Pensão de invalidez:  prestação pecuniária de pagamento mensal, destinada a proteger os beneficiários de Regime Geral da Segurança Social nas situações de incapacidade permanente para o trabalho.</a:t>
          </a: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Pensão de sobrevivência: </a:t>
          </a:r>
          <a:r>
            <a:rPr lang="pt-PT" sz="800" b="0" i="0" u="none" strike="noStrike" baseline="0">
              <a:solidFill>
                <a:srgbClr val="000000"/>
              </a:solidFill>
              <a:latin typeface="Arial"/>
              <a:cs typeface="Arial"/>
            </a:rPr>
            <a:t>prestação pecuniária mensal, cujo montante é determinado em função da pensão de aposentação.</a:t>
          </a: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Pensão de velhice: </a:t>
          </a:r>
          <a:r>
            <a:rPr lang="pt-PT" sz="800" b="0" i="0" u="none" strike="noStrike" baseline="0">
              <a:solidFill>
                <a:srgbClr val="000000"/>
              </a:solidFill>
              <a:latin typeface="Arial"/>
              <a:cs typeface="Arial"/>
            </a:rPr>
            <a:t>prestação pecuniária mensal do regime geral de segurança social, destinada a proteger os beneficiários quando atingem a idade mínima legalmente presumida como adequada para a cessação do exercício da atividade profissional.</a:t>
          </a: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Pensionista ativo: </a:t>
          </a:r>
          <a:r>
            <a:rPr lang="pt-PT" sz="800" b="0" i="0" u="none" strike="noStrike" baseline="0">
              <a:solidFill>
                <a:srgbClr val="000000"/>
              </a:solidFill>
              <a:latin typeface="Arial"/>
              <a:cs typeface="Arial"/>
            </a:rPr>
            <a:t>todos os pensionistas que à data de referência se encontravam a receberem um qualquer tipo de pensão.</a:t>
          </a: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População com emprego: </a:t>
          </a:r>
          <a:r>
            <a:rPr lang="pt-PT" sz="800" b="0" i="0" u="none" strike="noStrike" baseline="0">
              <a:solidFill>
                <a:srgbClr val="000000"/>
              </a:solidFill>
              <a:latin typeface="Arial"/>
              <a:cs typeface="Arial"/>
            </a:rPr>
            <a:t>Indivíduo com idade mínima de 15 anos que, no período de referência, se encontrava numa das seguintes situações: a) tinha efetuado trabalho de pelo menos uma hora, mediante pagamento de uma remuneração ou com vista a um benefício ou ganho familiar em dinheiro ou em géneros; b) tinha um emprego, não estava ao serviço, mas tinha uma ligação formal com o seu emprego; c) tinha uma empresa, mas não estava temporariamente ao trabalho por uma razão específica; d) estava em situação de pré-reforma, mas encontrava-se a trabalhar no período de referência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Prestação de rendimento social de inserção</a:t>
          </a:r>
          <a:r>
            <a:rPr lang="pt-PT" sz="800" b="0" i="0" u="none" strike="noStrike" baseline="0">
              <a:solidFill>
                <a:srgbClr val="000000"/>
              </a:solidFill>
              <a:latin typeface="Arial"/>
              <a:cs typeface="Arial"/>
            </a:rPr>
            <a:t>: atribuição pecuniária, de carácter transitório, variável em função do rendimento e da composição dos agregados familiares dos requerentes e calculada por referência ao valor do rendimento social de inserção.</a:t>
          </a: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Remuneração mensal base: </a:t>
          </a:r>
          <a:r>
            <a:rPr lang="pt-PT" sz="800" b="0" i="0" u="none" strike="noStrike" baseline="0">
              <a:solidFill>
                <a:srgbClr val="000000"/>
              </a:solidFill>
              <a:latin typeface="Arial"/>
              <a:cs typeface="Arial"/>
            </a:rPr>
            <a:t>montante ilíquido em dinheiro e/ ou géneros pago aos trabalhadores no período de referência e correspondente às horas normais de trabalho, independentemente de terem faltado ou não por férias, maternidade, greves, formação profissional, doença e acidentes de trabalho por tempo igual ou inferior a um mês. Remuneração mensal ganho: remuneração base, prémios e subsídios  regulares e remuneração por trabalho suplementar.</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Rendimento social de inserção (RSI):</a:t>
          </a:r>
          <a:r>
            <a:rPr lang="pt-PT" sz="800" b="0" i="0" u="none" strike="noStrike" baseline="0">
              <a:solidFill>
                <a:srgbClr val="000000"/>
              </a:solidFill>
              <a:latin typeface="Arial"/>
              <a:cs typeface="Arial"/>
            </a:rPr>
            <a:t> montante indexado ao valor legalmente fixado para a pensão social do subsistema de solidariedade e calculado por referência à composição dos agregados familiares.</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Taxa de atividade: </a:t>
          </a:r>
          <a:r>
            <a:rPr lang="pt-PT" sz="800" b="0" i="0" u="none" strike="noStrike" baseline="0">
              <a:solidFill>
                <a:srgbClr val="000000"/>
              </a:solidFill>
              <a:latin typeface="Arial"/>
              <a:cs typeface="Arial"/>
            </a:rPr>
            <a:t>relação entre a população ativa e a população total com 15 e mais anos de idade.</a:t>
          </a:r>
        </a:p>
        <a:p>
          <a:pPr algn="just" rtl="0">
            <a:defRPr sz="1000"/>
          </a:pPr>
          <a:endParaRPr lang="pt-PT" sz="800" b="0" i="0" u="none" strike="noStrike" baseline="0">
            <a:solidFill>
              <a:srgbClr val="000000"/>
            </a:solidFill>
            <a:latin typeface="Arial"/>
            <a:cs typeface="Arial"/>
          </a:endParaRPr>
        </a:p>
      </xdr:txBody>
    </xdr:sp>
    <xdr:clientData/>
  </xdr:twoCellAnchor>
</xdr:wsDr>
</file>

<file path=xl/drawings/drawing19.xml><?xml version="1.0" encoding="utf-8"?>
<xdr:wsDr xmlns:xdr="http://schemas.openxmlformats.org/drawingml/2006/spreadsheetDrawing" xmlns:a="http://schemas.openxmlformats.org/drawingml/2006/main">
  <xdr:twoCellAnchor editAs="oneCell">
    <xdr:from>
      <xdr:col>2</xdr:col>
      <xdr:colOff>0</xdr:colOff>
      <xdr:row>43</xdr:row>
      <xdr:rowOff>0</xdr:rowOff>
    </xdr:from>
    <xdr:to>
      <xdr:col>2</xdr:col>
      <xdr:colOff>123825</xdr:colOff>
      <xdr:row>43</xdr:row>
      <xdr:rowOff>123825</xdr:rowOff>
    </xdr:to>
    <xdr:pic>
      <xdr:nvPicPr>
        <xdr:cNvPr id="122719" name="Picture 2065" descr="logop"/>
        <xdr:cNvPicPr>
          <a:picLocks noChangeAspect="1" noChangeArrowheads="1"/>
        </xdr:cNvPicPr>
      </xdr:nvPicPr>
      <xdr:blipFill>
        <a:blip xmlns:r="http://schemas.openxmlformats.org/officeDocument/2006/relationships" r:embed="rId1" cstate="print"/>
        <a:srcRect/>
        <a:stretch>
          <a:fillRect/>
        </a:stretch>
      </xdr:blipFill>
      <xdr:spPr bwMode="auto">
        <a:xfrm>
          <a:off x="390525" y="7553325"/>
          <a:ext cx="123825" cy="123825"/>
        </a:xfrm>
        <a:prstGeom prst="rect">
          <a:avLst/>
        </a:prstGeom>
        <a:noFill/>
        <a:ln w="9525">
          <a:noFill/>
          <a:miter lim="800000"/>
          <a:headEnd/>
          <a:tailEnd/>
        </a:ln>
      </xdr:spPr>
    </xdr:pic>
    <xdr:clientData/>
  </xdr:twoCellAnchor>
  <xdr:twoCellAnchor editAs="oneCell">
    <xdr:from>
      <xdr:col>2</xdr:col>
      <xdr:colOff>0</xdr:colOff>
      <xdr:row>50</xdr:row>
      <xdr:rowOff>0</xdr:rowOff>
    </xdr:from>
    <xdr:to>
      <xdr:col>2</xdr:col>
      <xdr:colOff>123825</xdr:colOff>
      <xdr:row>50</xdr:row>
      <xdr:rowOff>123825</xdr:rowOff>
    </xdr:to>
    <xdr:pic>
      <xdr:nvPicPr>
        <xdr:cNvPr id="122720" name="Picture 2068" descr="logop"/>
        <xdr:cNvPicPr>
          <a:picLocks noChangeAspect="1" noChangeArrowheads="1"/>
        </xdr:cNvPicPr>
      </xdr:nvPicPr>
      <xdr:blipFill>
        <a:blip xmlns:r="http://schemas.openxmlformats.org/officeDocument/2006/relationships" r:embed="rId1" cstate="print"/>
        <a:srcRect/>
        <a:stretch>
          <a:fillRect/>
        </a:stretch>
      </xdr:blipFill>
      <xdr:spPr bwMode="auto">
        <a:xfrm>
          <a:off x="390525" y="8724900"/>
          <a:ext cx="123825" cy="123825"/>
        </a:xfrm>
        <a:prstGeom prst="rect">
          <a:avLst/>
        </a:prstGeom>
        <a:noFill/>
        <a:ln w="9525">
          <a:noFill/>
          <a:miter lim="800000"/>
          <a:headEnd/>
          <a:tailEnd/>
        </a:ln>
      </xdr:spPr>
    </xdr:pic>
    <xdr:clientData/>
  </xdr:twoCellAnchor>
  <xdr:twoCellAnchor editAs="oneCell">
    <xdr:from>
      <xdr:col>3</xdr:col>
      <xdr:colOff>38100</xdr:colOff>
      <xdr:row>52</xdr:row>
      <xdr:rowOff>104775</xdr:rowOff>
    </xdr:from>
    <xdr:to>
      <xdr:col>5</xdr:col>
      <xdr:colOff>28575</xdr:colOff>
      <xdr:row>53</xdr:row>
      <xdr:rowOff>266700</xdr:rowOff>
    </xdr:to>
    <xdr:pic>
      <xdr:nvPicPr>
        <xdr:cNvPr id="122721" name="Picture 2069"/>
        <xdr:cNvPicPr>
          <a:picLocks noChangeAspect="1" noChangeArrowheads="1"/>
        </xdr:cNvPicPr>
      </xdr:nvPicPr>
      <xdr:blipFill>
        <a:blip xmlns:r="http://schemas.openxmlformats.org/officeDocument/2006/relationships" r:embed="rId2" cstate="print"/>
        <a:srcRect/>
        <a:stretch>
          <a:fillRect/>
        </a:stretch>
      </xdr:blipFill>
      <xdr:spPr bwMode="auto">
        <a:xfrm>
          <a:off x="628650" y="9315450"/>
          <a:ext cx="1619250" cy="323850"/>
        </a:xfrm>
        <a:prstGeom prst="rect">
          <a:avLst/>
        </a:prstGeom>
        <a:noFill/>
        <a:ln w="9525">
          <a:noFill/>
          <a:miter lim="800000"/>
          <a:headEnd/>
          <a:tailEnd/>
        </a:ln>
      </xdr:spPr>
    </xdr:pic>
    <xdr:clientData/>
  </xdr:twoCellAnchor>
  <xdr:twoCellAnchor editAs="oneCell">
    <xdr:from>
      <xdr:col>3</xdr:col>
      <xdr:colOff>19050</xdr:colOff>
      <xdr:row>46</xdr:row>
      <xdr:rowOff>0</xdr:rowOff>
    </xdr:from>
    <xdr:to>
      <xdr:col>3</xdr:col>
      <xdr:colOff>1381125</xdr:colOff>
      <xdr:row>48</xdr:row>
      <xdr:rowOff>28575</xdr:rowOff>
    </xdr:to>
    <xdr:pic>
      <xdr:nvPicPr>
        <xdr:cNvPr id="122722" name="Picture 2070"/>
        <xdr:cNvPicPr>
          <a:picLocks noChangeAspect="1" noChangeArrowheads="1"/>
        </xdr:cNvPicPr>
      </xdr:nvPicPr>
      <xdr:blipFill>
        <a:blip xmlns:r="http://schemas.openxmlformats.org/officeDocument/2006/relationships" r:embed="rId3" cstate="print"/>
        <a:srcRect/>
        <a:stretch>
          <a:fillRect/>
        </a:stretch>
      </xdr:blipFill>
      <xdr:spPr bwMode="auto">
        <a:xfrm>
          <a:off x="609600" y="8096250"/>
          <a:ext cx="1362075" cy="352425"/>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1181100</xdr:colOff>
      <xdr:row>20</xdr:row>
      <xdr:rowOff>9525</xdr:rowOff>
    </xdr:from>
    <xdr:to>
      <xdr:col>3</xdr:col>
      <xdr:colOff>1438275</xdr:colOff>
      <xdr:row>20</xdr:row>
      <xdr:rowOff>28575</xdr:rowOff>
    </xdr:to>
    <xdr:sp macro="" textlink="">
      <xdr:nvSpPr>
        <xdr:cNvPr id="2" name="Text Box 1"/>
        <xdr:cNvSpPr txBox="1">
          <a:spLocks noChangeArrowheads="1"/>
        </xdr:cNvSpPr>
      </xdr:nvSpPr>
      <xdr:spPr bwMode="auto">
        <a:xfrm>
          <a:off x="1552575" y="2657475"/>
          <a:ext cx="257175" cy="19050"/>
        </a:xfrm>
        <a:prstGeom prst="rect">
          <a:avLst/>
        </a:prstGeom>
        <a:noFill/>
        <a:ln w="9525">
          <a:noFill/>
          <a:miter lim="800000"/>
          <a:headEnd/>
          <a:tailEnd/>
        </a:ln>
      </xdr:spPr>
    </xdr:sp>
    <xdr:clientData/>
  </xdr:twoCellAnchor>
  <xdr:twoCellAnchor editAs="oneCell">
    <xdr:from>
      <xdr:col>3</xdr:col>
      <xdr:colOff>1181100</xdr:colOff>
      <xdr:row>20</xdr:row>
      <xdr:rowOff>9525</xdr:rowOff>
    </xdr:from>
    <xdr:to>
      <xdr:col>3</xdr:col>
      <xdr:colOff>1438275</xdr:colOff>
      <xdr:row>20</xdr:row>
      <xdr:rowOff>28575</xdr:rowOff>
    </xdr:to>
    <xdr:sp macro="" textlink="">
      <xdr:nvSpPr>
        <xdr:cNvPr id="3" name="Text Box 2"/>
        <xdr:cNvSpPr txBox="1">
          <a:spLocks noChangeArrowheads="1"/>
        </xdr:cNvSpPr>
      </xdr:nvSpPr>
      <xdr:spPr bwMode="auto">
        <a:xfrm>
          <a:off x="1552575" y="2657475"/>
          <a:ext cx="257175" cy="19050"/>
        </a:xfrm>
        <a:prstGeom prst="rect">
          <a:avLst/>
        </a:prstGeom>
        <a:noFill/>
        <a:ln w="9525">
          <a:noFill/>
          <a:miter lim="800000"/>
          <a:headEnd/>
          <a:tailEnd/>
        </a:ln>
      </xdr:spPr>
    </xdr:sp>
    <xdr:clientData/>
  </xdr:twoCellAnchor>
  <xdr:twoCellAnchor editAs="oneCell">
    <xdr:from>
      <xdr:col>3</xdr:col>
      <xdr:colOff>1181100</xdr:colOff>
      <xdr:row>20</xdr:row>
      <xdr:rowOff>9525</xdr:rowOff>
    </xdr:from>
    <xdr:to>
      <xdr:col>3</xdr:col>
      <xdr:colOff>1438275</xdr:colOff>
      <xdr:row>20</xdr:row>
      <xdr:rowOff>28575</xdr:rowOff>
    </xdr:to>
    <xdr:sp macro="" textlink="">
      <xdr:nvSpPr>
        <xdr:cNvPr id="4" name="Text Box 3"/>
        <xdr:cNvSpPr txBox="1">
          <a:spLocks noChangeArrowheads="1"/>
        </xdr:cNvSpPr>
      </xdr:nvSpPr>
      <xdr:spPr bwMode="auto">
        <a:xfrm>
          <a:off x="1552575" y="2657475"/>
          <a:ext cx="257175" cy="19050"/>
        </a:xfrm>
        <a:prstGeom prst="rect">
          <a:avLst/>
        </a:prstGeom>
        <a:noFill/>
        <a:ln w="9525">
          <a:noFill/>
          <a:miter lim="800000"/>
          <a:headEnd/>
          <a:tailEnd/>
        </a:ln>
      </xdr:spPr>
    </xdr:sp>
    <xdr:clientData/>
  </xdr:twoCellAnchor>
  <xdr:twoCellAnchor editAs="oneCell">
    <xdr:from>
      <xdr:col>3</xdr:col>
      <xdr:colOff>1181100</xdr:colOff>
      <xdr:row>20</xdr:row>
      <xdr:rowOff>9525</xdr:rowOff>
    </xdr:from>
    <xdr:to>
      <xdr:col>3</xdr:col>
      <xdr:colOff>1438275</xdr:colOff>
      <xdr:row>20</xdr:row>
      <xdr:rowOff>28575</xdr:rowOff>
    </xdr:to>
    <xdr:sp macro="" textlink="">
      <xdr:nvSpPr>
        <xdr:cNvPr id="5" name="Text Box 4"/>
        <xdr:cNvSpPr txBox="1">
          <a:spLocks noChangeArrowheads="1"/>
        </xdr:cNvSpPr>
      </xdr:nvSpPr>
      <xdr:spPr bwMode="auto">
        <a:xfrm>
          <a:off x="1552575" y="2657475"/>
          <a:ext cx="257175" cy="19050"/>
        </a:xfrm>
        <a:prstGeom prst="rect">
          <a:avLst/>
        </a:prstGeom>
        <a:noFill/>
        <a:ln w="9525">
          <a:noFill/>
          <a:miter lim="800000"/>
          <a:headEnd/>
          <a:tailEnd/>
        </a:ln>
      </xdr:spPr>
    </xdr:sp>
    <xdr:clientData/>
  </xdr:twoCellAnchor>
  <xdr:twoCellAnchor editAs="oneCell">
    <xdr:from>
      <xdr:col>3</xdr:col>
      <xdr:colOff>1181100</xdr:colOff>
      <xdr:row>20</xdr:row>
      <xdr:rowOff>9525</xdr:rowOff>
    </xdr:from>
    <xdr:to>
      <xdr:col>3</xdr:col>
      <xdr:colOff>1438275</xdr:colOff>
      <xdr:row>20</xdr:row>
      <xdr:rowOff>28575</xdr:rowOff>
    </xdr:to>
    <xdr:sp macro="" textlink="">
      <xdr:nvSpPr>
        <xdr:cNvPr id="6" name="Text Box 5"/>
        <xdr:cNvSpPr txBox="1">
          <a:spLocks noChangeArrowheads="1"/>
        </xdr:cNvSpPr>
      </xdr:nvSpPr>
      <xdr:spPr bwMode="auto">
        <a:xfrm>
          <a:off x="1552575" y="2657475"/>
          <a:ext cx="257175" cy="19050"/>
        </a:xfrm>
        <a:prstGeom prst="rect">
          <a:avLst/>
        </a:prstGeom>
        <a:noFill/>
        <a:ln w="9525">
          <a:noFill/>
          <a:miter lim="800000"/>
          <a:headEnd/>
          <a:tailEnd/>
        </a:ln>
      </xdr:spPr>
    </xdr:sp>
    <xdr:clientData/>
  </xdr:twoCellAnchor>
  <xdr:twoCellAnchor editAs="oneCell">
    <xdr:from>
      <xdr:col>3</xdr:col>
      <xdr:colOff>1181100</xdr:colOff>
      <xdr:row>20</xdr:row>
      <xdr:rowOff>9525</xdr:rowOff>
    </xdr:from>
    <xdr:to>
      <xdr:col>3</xdr:col>
      <xdr:colOff>1438275</xdr:colOff>
      <xdr:row>20</xdr:row>
      <xdr:rowOff>28575</xdr:rowOff>
    </xdr:to>
    <xdr:sp macro="" textlink="">
      <xdr:nvSpPr>
        <xdr:cNvPr id="7" name="Text Box 6"/>
        <xdr:cNvSpPr txBox="1">
          <a:spLocks noChangeArrowheads="1"/>
        </xdr:cNvSpPr>
      </xdr:nvSpPr>
      <xdr:spPr bwMode="auto">
        <a:xfrm>
          <a:off x="1552575" y="2657475"/>
          <a:ext cx="257175" cy="19050"/>
        </a:xfrm>
        <a:prstGeom prst="rect">
          <a:avLst/>
        </a:prstGeom>
        <a:noFill/>
        <a:ln w="9525">
          <a:noFill/>
          <a:miter lim="800000"/>
          <a:headEnd/>
          <a:tailEnd/>
        </a:ln>
      </xdr:spPr>
    </xdr:sp>
    <xdr:clientData/>
  </xdr:twoCellAnchor>
  <xdr:twoCellAnchor editAs="oneCell">
    <xdr:from>
      <xdr:col>3</xdr:col>
      <xdr:colOff>1181100</xdr:colOff>
      <xdr:row>20</xdr:row>
      <xdr:rowOff>9525</xdr:rowOff>
    </xdr:from>
    <xdr:to>
      <xdr:col>3</xdr:col>
      <xdr:colOff>1438275</xdr:colOff>
      <xdr:row>20</xdr:row>
      <xdr:rowOff>28575</xdr:rowOff>
    </xdr:to>
    <xdr:sp macro="" textlink="">
      <xdr:nvSpPr>
        <xdr:cNvPr id="8" name="Text Box 7"/>
        <xdr:cNvSpPr txBox="1">
          <a:spLocks noChangeArrowheads="1"/>
        </xdr:cNvSpPr>
      </xdr:nvSpPr>
      <xdr:spPr bwMode="auto">
        <a:xfrm>
          <a:off x="1552575" y="2657475"/>
          <a:ext cx="257175" cy="19050"/>
        </a:xfrm>
        <a:prstGeom prst="rect">
          <a:avLst/>
        </a:prstGeom>
        <a:noFill/>
        <a:ln w="9525">
          <a:noFill/>
          <a:miter lim="800000"/>
          <a:headEnd/>
          <a:tailEnd/>
        </a:ln>
      </xdr:spPr>
    </xdr:sp>
    <xdr:clientData/>
  </xdr:twoCellAnchor>
  <xdr:twoCellAnchor editAs="oneCell">
    <xdr:from>
      <xdr:col>3</xdr:col>
      <xdr:colOff>1181100</xdr:colOff>
      <xdr:row>20</xdr:row>
      <xdr:rowOff>9525</xdr:rowOff>
    </xdr:from>
    <xdr:to>
      <xdr:col>3</xdr:col>
      <xdr:colOff>1438275</xdr:colOff>
      <xdr:row>20</xdr:row>
      <xdr:rowOff>28575</xdr:rowOff>
    </xdr:to>
    <xdr:sp macro="" textlink="">
      <xdr:nvSpPr>
        <xdr:cNvPr id="9" name="Text Box 8"/>
        <xdr:cNvSpPr txBox="1">
          <a:spLocks noChangeArrowheads="1"/>
        </xdr:cNvSpPr>
      </xdr:nvSpPr>
      <xdr:spPr bwMode="auto">
        <a:xfrm>
          <a:off x="1552575" y="2657475"/>
          <a:ext cx="257175" cy="19050"/>
        </a:xfrm>
        <a:prstGeom prst="rect">
          <a:avLst/>
        </a:prstGeom>
        <a:noFill/>
        <a:ln w="9525">
          <a:noFill/>
          <a:miter lim="800000"/>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17</xdr:col>
      <xdr:colOff>28575</xdr:colOff>
      <xdr:row>67</xdr:row>
      <xdr:rowOff>0</xdr:rowOff>
    </xdr:from>
    <xdr:to>
      <xdr:col>28</xdr:col>
      <xdr:colOff>228600</xdr:colOff>
      <xdr:row>67</xdr:row>
      <xdr:rowOff>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952500</xdr:colOff>
      <xdr:row>67</xdr:row>
      <xdr:rowOff>0</xdr:rowOff>
    </xdr:from>
    <xdr:to>
      <xdr:col>7</xdr:col>
      <xdr:colOff>361950</xdr:colOff>
      <xdr:row>67</xdr:row>
      <xdr:rowOff>0</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17</xdr:col>
      <xdr:colOff>28575</xdr:colOff>
      <xdr:row>67</xdr:row>
      <xdr:rowOff>0</xdr:rowOff>
    </xdr:from>
    <xdr:to>
      <xdr:col>28</xdr:col>
      <xdr:colOff>228600</xdr:colOff>
      <xdr:row>67</xdr:row>
      <xdr:rowOff>0</xdr:rowOff>
    </xdr:to>
    <xdr:graphicFrame macro="">
      <xdr:nvGraphicFramePr>
        <xdr:cNvPr id="4"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952500</xdr:colOff>
      <xdr:row>67</xdr:row>
      <xdr:rowOff>0</xdr:rowOff>
    </xdr:from>
    <xdr:to>
      <xdr:col>7</xdr:col>
      <xdr:colOff>361950</xdr:colOff>
      <xdr:row>67</xdr:row>
      <xdr:rowOff>0</xdr:rowOff>
    </xdr:to>
    <xdr:graphicFrame macro="">
      <xdr:nvGraphicFramePr>
        <xdr:cNvPr id="5"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17</xdr:col>
      <xdr:colOff>9525</xdr:colOff>
      <xdr:row>76</xdr:row>
      <xdr:rowOff>76199</xdr:rowOff>
    </xdr:from>
    <xdr:to>
      <xdr:col>29</xdr:col>
      <xdr:colOff>66675</xdr:colOff>
      <xdr:row>87</xdr:row>
      <xdr:rowOff>38100</xdr:rowOff>
    </xdr:to>
    <xdr:graphicFrame macro="">
      <xdr:nvGraphicFramePr>
        <xdr:cNvPr id="6"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xdr:col>
      <xdr:colOff>161925</xdr:colOff>
      <xdr:row>30</xdr:row>
      <xdr:rowOff>19051</xdr:rowOff>
    </xdr:from>
    <xdr:to>
      <xdr:col>30</xdr:col>
      <xdr:colOff>0</xdr:colOff>
      <xdr:row>40</xdr:row>
      <xdr:rowOff>133350</xdr:rowOff>
    </xdr:to>
    <xdr:graphicFrame macro="">
      <xdr:nvGraphicFramePr>
        <xdr:cNvPr id="2"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19</xdr:col>
      <xdr:colOff>66675</xdr:colOff>
      <xdr:row>49</xdr:row>
      <xdr:rowOff>123825</xdr:rowOff>
    </xdr:from>
    <xdr:to>
      <xdr:col>30</xdr:col>
      <xdr:colOff>9525</xdr:colOff>
      <xdr:row>66</xdr:row>
      <xdr:rowOff>133350</xdr:rowOff>
    </xdr:to>
    <xdr:graphicFrame macro="">
      <xdr:nvGraphicFramePr>
        <xdr:cNvPr id="3"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19</xdr:col>
      <xdr:colOff>66675</xdr:colOff>
      <xdr:row>44</xdr:row>
      <xdr:rowOff>0</xdr:rowOff>
    </xdr:from>
    <xdr:to>
      <xdr:col>30</xdr:col>
      <xdr:colOff>9525</xdr:colOff>
      <xdr:row>49</xdr:row>
      <xdr:rowOff>85725</xdr:rowOff>
    </xdr:to>
    <xdr:graphicFrame macro="">
      <xdr:nvGraphicFramePr>
        <xdr:cNvPr id="4"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19</xdr:col>
      <xdr:colOff>38100</xdr:colOff>
      <xdr:row>5</xdr:row>
      <xdr:rowOff>0</xdr:rowOff>
    </xdr:from>
    <xdr:to>
      <xdr:col>30</xdr:col>
      <xdr:colOff>0</xdr:colOff>
      <xdr:row>16</xdr:row>
      <xdr:rowOff>85725</xdr:rowOff>
    </xdr:to>
    <xdr:graphicFrame macro="">
      <xdr:nvGraphicFramePr>
        <xdr:cNvPr id="5"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19</xdr:col>
      <xdr:colOff>38100</xdr:colOff>
      <xdr:row>16</xdr:row>
      <xdr:rowOff>123825</xdr:rowOff>
    </xdr:from>
    <xdr:to>
      <xdr:col>30</xdr:col>
      <xdr:colOff>0</xdr:colOff>
      <xdr:row>28</xdr:row>
      <xdr:rowOff>19050</xdr:rowOff>
    </xdr:to>
    <xdr:graphicFrame macro="">
      <xdr:nvGraphicFramePr>
        <xdr:cNvPr id="6"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5.xml><?xml version="1.0" encoding="utf-8"?>
<c:userShapes xmlns:c="http://schemas.openxmlformats.org/drawingml/2006/chart">
  <cdr:relSizeAnchor xmlns:cdr="http://schemas.openxmlformats.org/drawingml/2006/chartDrawing">
    <cdr:from>
      <cdr:x>0.09313</cdr:x>
      <cdr:y>0.04784</cdr:y>
    </cdr:from>
    <cdr:to>
      <cdr:x>0.09313</cdr:x>
      <cdr:y>0.04784</cdr:y>
    </cdr:to>
    <cdr:sp macro="" textlink="">
      <cdr:nvSpPr>
        <cdr:cNvPr id="2078721" name="Text Box 1"/>
        <cdr:cNvSpPr txBox="1">
          <a:spLocks xmlns:a="http://schemas.openxmlformats.org/drawingml/2006/main" noChangeArrowheads="1"/>
        </cdr:cNvSpPr>
      </cdr:nvSpPr>
      <cdr:spPr bwMode="auto">
        <a:xfrm xmlns:a="http://schemas.openxmlformats.org/drawingml/2006/main">
          <a:off x="601040" y="97949"/>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a:lstStyle xmlns:a="http://schemas.openxmlformats.org/drawingml/2006/main"/>
        <a:p xmlns:a="http://schemas.openxmlformats.org/drawingml/2006/main">
          <a:endParaRPr lang="pt-PT"/>
        </a:p>
      </cdr:txBody>
    </cdr:sp>
  </cdr:relSizeAnchor>
  <cdr:relSizeAnchor xmlns:cdr="http://schemas.openxmlformats.org/drawingml/2006/chartDrawing">
    <cdr:from>
      <cdr:x>0.79259</cdr:x>
      <cdr:y>0.18776</cdr:y>
    </cdr:from>
    <cdr:to>
      <cdr:x>0.79259</cdr:x>
      <cdr:y>0.18776</cdr:y>
    </cdr:to>
    <cdr:sp macro="" textlink="">
      <cdr:nvSpPr>
        <cdr:cNvPr id="2078722" name="Text Box 2"/>
        <cdr:cNvSpPr txBox="1">
          <a:spLocks xmlns:a="http://schemas.openxmlformats.org/drawingml/2006/main" noChangeArrowheads="1"/>
        </cdr:cNvSpPr>
      </cdr:nvSpPr>
      <cdr:spPr bwMode="auto">
        <a:xfrm xmlns:a="http://schemas.openxmlformats.org/drawingml/2006/main">
          <a:off x="5091506" y="366697"/>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0.84125</cdr:x>
      <cdr:y>0.23834</cdr:y>
    </cdr:from>
    <cdr:to>
      <cdr:x>0.86053</cdr:x>
      <cdr:y>0.33679</cdr:y>
    </cdr:to>
    <cdr:sp macro="" textlink="">
      <cdr:nvSpPr>
        <cdr:cNvPr id="11250691" name="Line 3"/>
        <cdr:cNvSpPr>
          <a:spLocks xmlns:a="http://schemas.openxmlformats.org/drawingml/2006/main" noChangeShapeType="1"/>
        </cdr:cNvSpPr>
      </cdr:nvSpPr>
      <cdr:spPr bwMode="auto">
        <a:xfrm xmlns:a="http://schemas.openxmlformats.org/drawingml/2006/main" flipH="1">
          <a:off x="5400675" y="438150"/>
          <a:ext cx="123824" cy="180974"/>
        </a:xfrm>
        <a:prstGeom xmlns:a="http://schemas.openxmlformats.org/drawingml/2006/main" prst="line">
          <a:avLst/>
        </a:prstGeom>
        <a:noFill xmlns:a="http://schemas.openxmlformats.org/drawingml/2006/main"/>
        <a:ln xmlns:a="http://schemas.openxmlformats.org/drawingml/2006/main" w="9525">
          <a:solidFill>
            <a:srgbClr val="333333"/>
          </a:solidFill>
          <a:round/>
          <a:headEnd/>
          <a:tailEnd type="triangle" w="med" len="med"/>
        </a:ln>
      </cdr:spPr>
      <cdr:txBody>
        <a:bodyPr xmlns:a="http://schemas.openxmlformats.org/drawingml/2006/main"/>
        <a:lstStyle xmlns:a="http://schemas.openxmlformats.org/drawingml/2006/main"/>
        <a:p xmlns:a="http://schemas.openxmlformats.org/drawingml/2006/main">
          <a:endParaRPr lang="pt-PT"/>
        </a:p>
      </cdr:txBody>
    </cdr:sp>
  </cdr:relSizeAnchor>
  <cdr:relSizeAnchor xmlns:cdr="http://schemas.openxmlformats.org/drawingml/2006/chartDrawing">
    <cdr:from>
      <cdr:x>0.7857</cdr:x>
      <cdr:y>0.18776</cdr:y>
    </cdr:from>
    <cdr:to>
      <cdr:x>0.7857</cdr:x>
      <cdr:y>0.18776</cdr:y>
    </cdr:to>
    <cdr:sp macro="" textlink="">
      <cdr:nvSpPr>
        <cdr:cNvPr id="2078724" name="Text Box 4"/>
        <cdr:cNvSpPr txBox="1">
          <a:spLocks xmlns:a="http://schemas.openxmlformats.org/drawingml/2006/main" noChangeArrowheads="1"/>
        </cdr:cNvSpPr>
      </cdr:nvSpPr>
      <cdr:spPr bwMode="auto">
        <a:xfrm xmlns:a="http://schemas.openxmlformats.org/drawingml/2006/main">
          <a:off x="5047234" y="366697"/>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0.09313</cdr:x>
      <cdr:y>0.04784</cdr:y>
    </cdr:from>
    <cdr:to>
      <cdr:x>0.09313</cdr:x>
      <cdr:y>0.04784</cdr:y>
    </cdr:to>
    <cdr:sp macro="" textlink="">
      <cdr:nvSpPr>
        <cdr:cNvPr id="2" name="Text Box 1"/>
        <cdr:cNvSpPr txBox="1">
          <a:spLocks xmlns:a="http://schemas.openxmlformats.org/drawingml/2006/main" noChangeArrowheads="1"/>
        </cdr:cNvSpPr>
      </cdr:nvSpPr>
      <cdr:spPr bwMode="auto">
        <a:xfrm xmlns:a="http://schemas.openxmlformats.org/drawingml/2006/main">
          <a:off x="601040" y="97949"/>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a:lstStyle xmlns:a="http://schemas.openxmlformats.org/drawingml/2006/main"/>
        <a:p xmlns:a="http://schemas.openxmlformats.org/drawingml/2006/main">
          <a:endParaRPr lang="pt-PT"/>
        </a:p>
      </cdr:txBody>
    </cdr:sp>
  </cdr:relSizeAnchor>
  <cdr:relSizeAnchor xmlns:cdr="http://schemas.openxmlformats.org/drawingml/2006/chartDrawing">
    <cdr:from>
      <cdr:x>0.79259</cdr:x>
      <cdr:y>0.18776</cdr:y>
    </cdr:from>
    <cdr:to>
      <cdr:x>0.79259</cdr:x>
      <cdr:y>0.18776</cdr:y>
    </cdr:to>
    <cdr:sp macro="" textlink="">
      <cdr:nvSpPr>
        <cdr:cNvPr id="3" name="Text Box 2"/>
        <cdr:cNvSpPr txBox="1">
          <a:spLocks xmlns:a="http://schemas.openxmlformats.org/drawingml/2006/main" noChangeArrowheads="1"/>
        </cdr:cNvSpPr>
      </cdr:nvSpPr>
      <cdr:spPr bwMode="auto">
        <a:xfrm xmlns:a="http://schemas.openxmlformats.org/drawingml/2006/main">
          <a:off x="5091506" y="366697"/>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0.84296</cdr:x>
      <cdr:y>0.22958</cdr:y>
    </cdr:from>
    <cdr:to>
      <cdr:x>0.86102</cdr:x>
      <cdr:y>0.33679</cdr:y>
    </cdr:to>
    <cdr:sp macro="" textlink="">
      <cdr:nvSpPr>
        <cdr:cNvPr id="4" name="Line 3"/>
        <cdr:cNvSpPr>
          <a:spLocks xmlns:a="http://schemas.openxmlformats.org/drawingml/2006/main" noChangeShapeType="1"/>
        </cdr:cNvSpPr>
      </cdr:nvSpPr>
      <cdr:spPr bwMode="auto">
        <a:xfrm xmlns:a="http://schemas.openxmlformats.org/drawingml/2006/main" flipH="1">
          <a:off x="5419726" y="422035"/>
          <a:ext cx="116100" cy="197089"/>
        </a:xfrm>
        <a:prstGeom xmlns:a="http://schemas.openxmlformats.org/drawingml/2006/main" prst="line">
          <a:avLst/>
        </a:prstGeom>
        <a:noFill xmlns:a="http://schemas.openxmlformats.org/drawingml/2006/main"/>
        <a:ln xmlns:a="http://schemas.openxmlformats.org/drawingml/2006/main" w="9525">
          <a:solidFill>
            <a:srgbClr val="333333"/>
          </a:solidFill>
          <a:round/>
          <a:headEnd/>
          <a:tailEnd type="triangle" w="med" len="med"/>
        </a:ln>
      </cdr:spPr>
      <cdr:txBody>
        <a:bodyPr xmlns:a="http://schemas.openxmlformats.org/drawingml/2006/main"/>
        <a:lstStyle xmlns:a="http://schemas.openxmlformats.org/drawingml/2006/main"/>
        <a:p xmlns:a="http://schemas.openxmlformats.org/drawingml/2006/main">
          <a:endParaRPr lang="pt-PT"/>
        </a:p>
      </cdr:txBody>
    </cdr:sp>
  </cdr:relSizeAnchor>
  <cdr:relSizeAnchor xmlns:cdr="http://schemas.openxmlformats.org/drawingml/2006/chartDrawing">
    <cdr:from>
      <cdr:x>0.7857</cdr:x>
      <cdr:y>0.18776</cdr:y>
    </cdr:from>
    <cdr:to>
      <cdr:x>0.7857</cdr:x>
      <cdr:y>0.18776</cdr:y>
    </cdr:to>
    <cdr:sp macro="" textlink="">
      <cdr:nvSpPr>
        <cdr:cNvPr id="5" name="Text Box 4"/>
        <cdr:cNvSpPr txBox="1">
          <a:spLocks xmlns:a="http://schemas.openxmlformats.org/drawingml/2006/main" noChangeArrowheads="1"/>
        </cdr:cNvSpPr>
      </cdr:nvSpPr>
      <cdr:spPr bwMode="auto">
        <a:xfrm xmlns:a="http://schemas.openxmlformats.org/drawingml/2006/main">
          <a:off x="5047234" y="366697"/>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0.83718</cdr:x>
      <cdr:y>0.07976</cdr:y>
    </cdr:from>
    <cdr:to>
      <cdr:x>0.97806</cdr:x>
      <cdr:y>0.21921</cdr:y>
    </cdr:to>
    <cdr:sp macro="" textlink="">
      <cdr:nvSpPr>
        <cdr:cNvPr id="6" name="Text Box 5"/>
        <cdr:cNvSpPr txBox="1">
          <a:spLocks xmlns:a="http://schemas.openxmlformats.org/drawingml/2006/main" noChangeArrowheads="1"/>
        </cdr:cNvSpPr>
      </cdr:nvSpPr>
      <cdr:spPr bwMode="auto">
        <a:xfrm xmlns:a="http://schemas.openxmlformats.org/drawingml/2006/main">
          <a:off x="5374599" y="146631"/>
          <a:ext cx="904429" cy="256354"/>
        </a:xfrm>
        <a:prstGeom xmlns:a="http://schemas.openxmlformats.org/drawingml/2006/main" prst="rect">
          <a:avLst/>
        </a:prstGeom>
        <a:noFill xmlns:a="http://schemas.openxmlformats.org/drawingml/2006/main"/>
        <a:ln xmlns:a="http://schemas.openxmlformats.org/drawingml/2006/main" w="9525" algn="ctr">
          <a:noFill/>
          <a:miter lim="800000"/>
          <a:headEnd/>
          <a:tailEnd/>
        </a:ln>
      </cdr:spPr>
      <cdr:txBody>
        <a:bodyPr xmlns:a="http://schemas.openxmlformats.org/drawingml/2006/main" vertOverflow="clip" wrap="square" lIns="18288" tIns="18288" rIns="18288"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a:t>
          </a:r>
        </a:p>
        <a:p xmlns:a="http://schemas.openxmlformats.org/drawingml/2006/main">
          <a:pPr algn="ctr" rtl="0">
            <a:defRPr sz="1000"/>
          </a:pPr>
          <a:r>
            <a:rPr lang="pt-PT" sz="700" b="1" i="0" u="none" strike="noStrike" baseline="0">
              <a:solidFill>
                <a:srgbClr val="333333"/>
              </a:solidFill>
              <a:latin typeface="Arial"/>
              <a:cs typeface="Arial"/>
            </a:rPr>
            <a:t>91,22 euros</a:t>
          </a:r>
        </a:p>
        <a:p xmlns:a="http://schemas.openxmlformats.org/drawingml/2006/main">
          <a:pPr algn="ctr" rtl="0">
            <a:defRPr sz="1000"/>
          </a:pPr>
          <a:endParaRPr lang="pt-PT" sz="700" b="1" i="0" u="none" strike="noStrike" baseline="0">
            <a:solidFill>
              <a:srgbClr val="333333"/>
            </a:solidFill>
            <a:latin typeface="Arial"/>
            <a:cs typeface="Arial"/>
          </a:endParaRPr>
        </a:p>
      </cdr:txBody>
    </cdr:sp>
  </cdr:relSizeAnchor>
</c:userShapes>
</file>

<file path=xl/drawings/drawing6.xml><?xml version="1.0" encoding="utf-8"?>
<c:userShapes xmlns:c="http://schemas.openxmlformats.org/drawingml/2006/chart">
  <cdr:relSizeAnchor xmlns:cdr="http://schemas.openxmlformats.org/drawingml/2006/chartDrawing">
    <cdr:from>
      <cdr:x>0.83646</cdr:x>
      <cdr:y>0.20061</cdr:y>
    </cdr:from>
    <cdr:to>
      <cdr:x>0.83646</cdr:x>
      <cdr:y>0.20061</cdr:y>
    </cdr:to>
    <cdr:sp macro="" textlink="">
      <cdr:nvSpPr>
        <cdr:cNvPr id="2097153" name="Text Box 1"/>
        <cdr:cNvSpPr txBox="1">
          <a:spLocks xmlns:a="http://schemas.openxmlformats.org/drawingml/2006/main" noChangeArrowheads="1"/>
        </cdr:cNvSpPr>
      </cdr:nvSpPr>
      <cdr:spPr bwMode="auto">
        <a:xfrm xmlns:a="http://schemas.openxmlformats.org/drawingml/2006/main">
          <a:off x="2024542" y="486045"/>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0.83142</cdr:x>
      <cdr:y>0.20061</cdr:y>
    </cdr:from>
    <cdr:to>
      <cdr:x>0.83142</cdr:x>
      <cdr:y>0.20061</cdr:y>
    </cdr:to>
    <cdr:sp macro="" textlink="">
      <cdr:nvSpPr>
        <cdr:cNvPr id="2097154" name="Text Box 2"/>
        <cdr:cNvSpPr txBox="1">
          <a:spLocks xmlns:a="http://schemas.openxmlformats.org/drawingml/2006/main" noChangeArrowheads="1"/>
        </cdr:cNvSpPr>
      </cdr:nvSpPr>
      <cdr:spPr bwMode="auto">
        <a:xfrm xmlns:a="http://schemas.openxmlformats.org/drawingml/2006/main">
          <a:off x="2012340" y="486045"/>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0.83646</cdr:x>
      <cdr:y>0.20061</cdr:y>
    </cdr:from>
    <cdr:to>
      <cdr:x>0.83646</cdr:x>
      <cdr:y>0.20061</cdr:y>
    </cdr:to>
    <cdr:sp macro="" textlink="">
      <cdr:nvSpPr>
        <cdr:cNvPr id="2" name="Text Box 1"/>
        <cdr:cNvSpPr txBox="1">
          <a:spLocks xmlns:a="http://schemas.openxmlformats.org/drawingml/2006/main" noChangeArrowheads="1"/>
        </cdr:cNvSpPr>
      </cdr:nvSpPr>
      <cdr:spPr bwMode="auto">
        <a:xfrm xmlns:a="http://schemas.openxmlformats.org/drawingml/2006/main">
          <a:off x="2024542" y="486045"/>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0.83142</cdr:x>
      <cdr:y>0.20061</cdr:y>
    </cdr:from>
    <cdr:to>
      <cdr:x>0.83142</cdr:x>
      <cdr:y>0.20061</cdr:y>
    </cdr:to>
    <cdr:sp macro="" textlink="">
      <cdr:nvSpPr>
        <cdr:cNvPr id="3" name="Text Box 2"/>
        <cdr:cNvSpPr txBox="1">
          <a:spLocks xmlns:a="http://schemas.openxmlformats.org/drawingml/2006/main" noChangeArrowheads="1"/>
        </cdr:cNvSpPr>
      </cdr:nvSpPr>
      <cdr:spPr bwMode="auto">
        <a:xfrm xmlns:a="http://schemas.openxmlformats.org/drawingml/2006/main">
          <a:off x="2012340" y="486045"/>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userShapes>
</file>

<file path=xl/drawings/drawing7.xml><?xml version="1.0" encoding="utf-8"?>
<c:userShapes xmlns:c="http://schemas.openxmlformats.org/drawingml/2006/chart">
  <cdr:relSizeAnchor xmlns:cdr="http://schemas.openxmlformats.org/drawingml/2006/chartDrawing">
    <cdr:from>
      <cdr:x>0.83718</cdr:x>
      <cdr:y>0.42508</cdr:y>
    </cdr:from>
    <cdr:to>
      <cdr:x>0.83718</cdr:x>
      <cdr:y>0.42508</cdr:y>
    </cdr:to>
    <cdr:sp macro="" textlink="">
      <cdr:nvSpPr>
        <cdr:cNvPr id="2098180" name="Text Box 4"/>
        <cdr:cNvSpPr txBox="1">
          <a:spLocks xmlns:a="http://schemas.openxmlformats.org/drawingml/2006/main" noChangeArrowheads="1"/>
        </cdr:cNvSpPr>
      </cdr:nvSpPr>
      <cdr:spPr bwMode="auto">
        <a:xfrm xmlns:a="http://schemas.openxmlformats.org/drawingml/2006/main">
          <a:off x="2028609" y="40955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0.83382</cdr:x>
      <cdr:y>0.42508</cdr:y>
    </cdr:from>
    <cdr:to>
      <cdr:x>0.83382</cdr:x>
      <cdr:y>0.42508</cdr:y>
    </cdr:to>
    <cdr:sp macro="" textlink="">
      <cdr:nvSpPr>
        <cdr:cNvPr id="2098181" name="Text Box 5"/>
        <cdr:cNvSpPr txBox="1">
          <a:spLocks xmlns:a="http://schemas.openxmlformats.org/drawingml/2006/main" noChangeArrowheads="1"/>
        </cdr:cNvSpPr>
      </cdr:nvSpPr>
      <cdr:spPr bwMode="auto">
        <a:xfrm xmlns:a="http://schemas.openxmlformats.org/drawingml/2006/main">
          <a:off x="2017570" y="40955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0.83718</cdr:x>
      <cdr:y>0.42508</cdr:y>
    </cdr:from>
    <cdr:to>
      <cdr:x>0.83718</cdr:x>
      <cdr:y>0.42508</cdr:y>
    </cdr:to>
    <cdr:sp macro="" textlink="">
      <cdr:nvSpPr>
        <cdr:cNvPr id="2" name="Text Box 4"/>
        <cdr:cNvSpPr txBox="1">
          <a:spLocks xmlns:a="http://schemas.openxmlformats.org/drawingml/2006/main" noChangeArrowheads="1"/>
        </cdr:cNvSpPr>
      </cdr:nvSpPr>
      <cdr:spPr bwMode="auto">
        <a:xfrm xmlns:a="http://schemas.openxmlformats.org/drawingml/2006/main">
          <a:off x="2028609" y="40955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0.83382</cdr:x>
      <cdr:y>0.42508</cdr:y>
    </cdr:from>
    <cdr:to>
      <cdr:x>0.83382</cdr:x>
      <cdr:y>0.42508</cdr:y>
    </cdr:to>
    <cdr:sp macro="" textlink="">
      <cdr:nvSpPr>
        <cdr:cNvPr id="3" name="Text Box 5"/>
        <cdr:cNvSpPr txBox="1">
          <a:spLocks xmlns:a="http://schemas.openxmlformats.org/drawingml/2006/main" noChangeArrowheads="1"/>
        </cdr:cNvSpPr>
      </cdr:nvSpPr>
      <cdr:spPr bwMode="auto">
        <a:xfrm xmlns:a="http://schemas.openxmlformats.org/drawingml/2006/main">
          <a:off x="2017570" y="40955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userShapes>
</file>

<file path=xl/drawings/drawing8.xml><?xml version="1.0" encoding="utf-8"?>
<c:userShapes xmlns:c="http://schemas.openxmlformats.org/drawingml/2006/chart">
  <cdr:relSizeAnchor xmlns:cdr="http://schemas.openxmlformats.org/drawingml/2006/chartDrawing">
    <cdr:from>
      <cdr:x>0.84148</cdr:x>
      <cdr:y>0.22528</cdr:y>
    </cdr:from>
    <cdr:to>
      <cdr:x>0.84148</cdr:x>
      <cdr:y>0.22528</cdr:y>
    </cdr:to>
    <cdr:sp macro="" textlink="">
      <cdr:nvSpPr>
        <cdr:cNvPr id="2106369" name="Text Box 1"/>
        <cdr:cNvSpPr txBox="1">
          <a:spLocks xmlns:a="http://schemas.openxmlformats.org/drawingml/2006/main" noChangeArrowheads="1"/>
        </cdr:cNvSpPr>
      </cdr:nvSpPr>
      <cdr:spPr bwMode="auto">
        <a:xfrm xmlns:a="http://schemas.openxmlformats.org/drawingml/2006/main">
          <a:off x="2068119" y="358419"/>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0.83667</cdr:x>
      <cdr:y>0.22528</cdr:y>
    </cdr:from>
    <cdr:to>
      <cdr:x>0.83667</cdr:x>
      <cdr:y>0.22528</cdr:y>
    </cdr:to>
    <cdr:sp macro="" textlink="">
      <cdr:nvSpPr>
        <cdr:cNvPr id="2106370" name="Text Box 2"/>
        <cdr:cNvSpPr txBox="1">
          <a:spLocks xmlns:a="http://schemas.openxmlformats.org/drawingml/2006/main" noChangeArrowheads="1"/>
        </cdr:cNvSpPr>
      </cdr:nvSpPr>
      <cdr:spPr bwMode="auto">
        <a:xfrm xmlns:a="http://schemas.openxmlformats.org/drawingml/2006/main">
          <a:off x="2056308" y="358419"/>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0.84148</cdr:x>
      <cdr:y>0.22528</cdr:y>
    </cdr:from>
    <cdr:to>
      <cdr:x>0.84148</cdr:x>
      <cdr:y>0.22528</cdr:y>
    </cdr:to>
    <cdr:sp macro="" textlink="">
      <cdr:nvSpPr>
        <cdr:cNvPr id="2" name="Text Box 1"/>
        <cdr:cNvSpPr txBox="1">
          <a:spLocks xmlns:a="http://schemas.openxmlformats.org/drawingml/2006/main" noChangeArrowheads="1"/>
        </cdr:cNvSpPr>
      </cdr:nvSpPr>
      <cdr:spPr bwMode="auto">
        <a:xfrm xmlns:a="http://schemas.openxmlformats.org/drawingml/2006/main">
          <a:off x="2068119" y="358419"/>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0.83667</cdr:x>
      <cdr:y>0.22528</cdr:y>
    </cdr:from>
    <cdr:to>
      <cdr:x>0.83667</cdr:x>
      <cdr:y>0.22528</cdr:y>
    </cdr:to>
    <cdr:sp macro="" textlink="">
      <cdr:nvSpPr>
        <cdr:cNvPr id="3" name="Text Box 2"/>
        <cdr:cNvSpPr txBox="1">
          <a:spLocks xmlns:a="http://schemas.openxmlformats.org/drawingml/2006/main" noChangeArrowheads="1"/>
        </cdr:cNvSpPr>
      </cdr:nvSpPr>
      <cdr:spPr bwMode="auto">
        <a:xfrm xmlns:a="http://schemas.openxmlformats.org/drawingml/2006/main">
          <a:off x="2056308" y="358419"/>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0.84148</cdr:x>
      <cdr:y>0.22528</cdr:y>
    </cdr:from>
    <cdr:to>
      <cdr:x>0.84148</cdr:x>
      <cdr:y>0.22528</cdr:y>
    </cdr:to>
    <cdr:sp macro="" textlink="">
      <cdr:nvSpPr>
        <cdr:cNvPr id="4" name="Text Box 1"/>
        <cdr:cNvSpPr txBox="1">
          <a:spLocks xmlns:a="http://schemas.openxmlformats.org/drawingml/2006/main" noChangeArrowheads="1"/>
        </cdr:cNvSpPr>
      </cdr:nvSpPr>
      <cdr:spPr bwMode="auto">
        <a:xfrm xmlns:a="http://schemas.openxmlformats.org/drawingml/2006/main">
          <a:off x="2068119" y="358419"/>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0.83667</cdr:x>
      <cdr:y>0.22528</cdr:y>
    </cdr:from>
    <cdr:to>
      <cdr:x>0.83667</cdr:x>
      <cdr:y>0.22528</cdr:y>
    </cdr:to>
    <cdr:sp macro="" textlink="">
      <cdr:nvSpPr>
        <cdr:cNvPr id="5" name="Text Box 2"/>
        <cdr:cNvSpPr txBox="1">
          <a:spLocks xmlns:a="http://schemas.openxmlformats.org/drawingml/2006/main" noChangeArrowheads="1"/>
        </cdr:cNvSpPr>
      </cdr:nvSpPr>
      <cdr:spPr bwMode="auto">
        <a:xfrm xmlns:a="http://schemas.openxmlformats.org/drawingml/2006/main">
          <a:off x="2056308" y="358419"/>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userShapes>
</file>

<file path=xl/drawings/drawing9.xml><?xml version="1.0" encoding="utf-8"?>
<c:userShapes xmlns:c="http://schemas.openxmlformats.org/drawingml/2006/chart">
  <cdr:relSizeAnchor xmlns:cdr="http://schemas.openxmlformats.org/drawingml/2006/chartDrawing">
    <cdr:from>
      <cdr:x>0.83096</cdr:x>
      <cdr:y>0.26265</cdr:y>
    </cdr:from>
    <cdr:to>
      <cdr:x>0.83096</cdr:x>
      <cdr:y>0.26265</cdr:y>
    </cdr:to>
    <cdr:sp macro="" textlink="">
      <cdr:nvSpPr>
        <cdr:cNvPr id="2107393" name="Text Box 1"/>
        <cdr:cNvSpPr txBox="1">
          <a:spLocks xmlns:a="http://schemas.openxmlformats.org/drawingml/2006/main" noChangeArrowheads="1"/>
        </cdr:cNvSpPr>
      </cdr:nvSpPr>
      <cdr:spPr bwMode="auto">
        <a:xfrm xmlns:a="http://schemas.openxmlformats.org/drawingml/2006/main">
          <a:off x="2053129" y="433476"/>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0.82759</cdr:x>
      <cdr:y>0.26265</cdr:y>
    </cdr:from>
    <cdr:to>
      <cdr:x>0.82759</cdr:x>
      <cdr:y>0.26265</cdr:y>
    </cdr:to>
    <cdr:sp macro="" textlink="">
      <cdr:nvSpPr>
        <cdr:cNvPr id="2107394" name="Text Box 2"/>
        <cdr:cNvSpPr txBox="1">
          <a:spLocks xmlns:a="http://schemas.openxmlformats.org/drawingml/2006/main" noChangeArrowheads="1"/>
        </cdr:cNvSpPr>
      </cdr:nvSpPr>
      <cdr:spPr bwMode="auto">
        <a:xfrm xmlns:a="http://schemas.openxmlformats.org/drawingml/2006/main">
          <a:off x="2041863" y="433476"/>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0.83096</cdr:x>
      <cdr:y>0.26265</cdr:y>
    </cdr:from>
    <cdr:to>
      <cdr:x>0.83096</cdr:x>
      <cdr:y>0.26265</cdr:y>
    </cdr:to>
    <cdr:sp macro="" textlink="">
      <cdr:nvSpPr>
        <cdr:cNvPr id="2" name="Text Box 1"/>
        <cdr:cNvSpPr txBox="1">
          <a:spLocks xmlns:a="http://schemas.openxmlformats.org/drawingml/2006/main" noChangeArrowheads="1"/>
        </cdr:cNvSpPr>
      </cdr:nvSpPr>
      <cdr:spPr bwMode="auto">
        <a:xfrm xmlns:a="http://schemas.openxmlformats.org/drawingml/2006/main">
          <a:off x="2053129" y="433476"/>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0.82759</cdr:x>
      <cdr:y>0.26265</cdr:y>
    </cdr:from>
    <cdr:to>
      <cdr:x>0.82759</cdr:x>
      <cdr:y>0.26265</cdr:y>
    </cdr:to>
    <cdr:sp macro="" textlink="">
      <cdr:nvSpPr>
        <cdr:cNvPr id="3" name="Text Box 2"/>
        <cdr:cNvSpPr txBox="1">
          <a:spLocks xmlns:a="http://schemas.openxmlformats.org/drawingml/2006/main" noChangeArrowheads="1"/>
        </cdr:cNvSpPr>
      </cdr:nvSpPr>
      <cdr:spPr bwMode="auto">
        <a:xfrm xmlns:a="http://schemas.openxmlformats.org/drawingml/2006/main">
          <a:off x="2041863" y="433476"/>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userShapes>
</file>

<file path=xl/theme/theme1.xml><?xml version="1.0" encoding="utf-8"?>
<a:theme xmlns:a="http://schemas.openxmlformats.org/drawingml/2006/main" name="Tema do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noFill/>
        <a:ln w="9525" cap="flat" cmpd="sng" algn="ctr">
          <a:no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noFill/>
        <a:ln w="9525" cap="flat" cmpd="sng" algn="ctr">
          <a:no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4.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27.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28.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 Id="rId4" Type="http://schemas.openxmlformats.org/officeDocument/2006/relationships/printerSettings" Target="../printerSettings/printerSettings8.bin"/></Relationships>
</file>

<file path=xl/worksheets/_rels/sheet20.xml.rels><?xml version="1.0" encoding="UTF-8" standalone="yes"?>
<Relationships xmlns="http://schemas.openxmlformats.org/package/2006/relationships"><Relationship Id="rId3" Type="http://schemas.openxmlformats.org/officeDocument/2006/relationships/printerSettings" Target="../printerSettings/printerSettings31.bin"/><Relationship Id="rId2" Type="http://schemas.openxmlformats.org/officeDocument/2006/relationships/printerSettings" Target="../printerSettings/printerSettings30.bin"/><Relationship Id="rId1" Type="http://schemas.openxmlformats.org/officeDocument/2006/relationships/printerSettings" Target="../printerSettings/printerSettings29.bin"/><Relationship Id="rId5" Type="http://schemas.openxmlformats.org/officeDocument/2006/relationships/drawing" Target="../drawings/drawing17.xml"/><Relationship Id="rId4" Type="http://schemas.openxmlformats.org/officeDocument/2006/relationships/printerSettings" Target="../printerSettings/printerSettings32.bin"/></Relationships>
</file>

<file path=xl/worksheets/_rels/sheet21.xml.rels><?xml version="1.0" encoding="UTF-8" standalone="yes"?>
<Relationships xmlns="http://schemas.openxmlformats.org/package/2006/relationships"><Relationship Id="rId3" Type="http://schemas.openxmlformats.org/officeDocument/2006/relationships/printerSettings" Target="../printerSettings/printerSettings35.bin"/><Relationship Id="rId2" Type="http://schemas.openxmlformats.org/officeDocument/2006/relationships/printerSettings" Target="../printerSettings/printerSettings34.bin"/><Relationship Id="rId1" Type="http://schemas.openxmlformats.org/officeDocument/2006/relationships/printerSettings" Target="../printerSettings/printerSettings33.bin"/><Relationship Id="rId5" Type="http://schemas.openxmlformats.org/officeDocument/2006/relationships/drawing" Target="../drawings/drawing18.xml"/><Relationship Id="rId4" Type="http://schemas.openxmlformats.org/officeDocument/2006/relationships/printerSettings" Target="../printerSettings/printerSettings36.bin"/></Relationships>
</file>

<file path=xl/worksheets/_rels/sheet22.xml.rels><?xml version="1.0" encoding="UTF-8" standalone="yes"?>
<Relationships xmlns="http://schemas.openxmlformats.org/package/2006/relationships"><Relationship Id="rId3" Type="http://schemas.openxmlformats.org/officeDocument/2006/relationships/printerSettings" Target="../printerSettings/printerSettings39.bin"/><Relationship Id="rId7" Type="http://schemas.openxmlformats.org/officeDocument/2006/relationships/drawing" Target="../drawings/drawing19.xml"/><Relationship Id="rId2" Type="http://schemas.openxmlformats.org/officeDocument/2006/relationships/printerSettings" Target="../printerSettings/printerSettings38.bin"/><Relationship Id="rId1" Type="http://schemas.openxmlformats.org/officeDocument/2006/relationships/printerSettings" Target="../printerSettings/printerSettings37.bin"/><Relationship Id="rId6" Type="http://schemas.openxmlformats.org/officeDocument/2006/relationships/printerSettings" Target="../printerSettings/printerSettings40.bin"/><Relationship Id="rId5" Type="http://schemas.openxmlformats.org/officeDocument/2006/relationships/hyperlink" Target="http://www.gep.msss.gov.pt/index.php" TargetMode="External"/><Relationship Id="rId4" Type="http://schemas.openxmlformats.org/officeDocument/2006/relationships/hyperlink" Target="http://www.gep.msss.gov.pt/estatistica/index.php" TargetMode="Externa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 Id="rId4" Type="http://schemas.openxmlformats.org/officeDocument/2006/relationships/printerSettings" Target="../printerSettings/printerSettings1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sheet1.xml><?xml version="1.0" encoding="utf-8"?>
<worksheet xmlns="http://schemas.openxmlformats.org/spreadsheetml/2006/main" xmlns:r="http://schemas.openxmlformats.org/officeDocument/2006/relationships">
  <sheetPr codeName="Folha4" enableFormatConditionsCalculation="0">
    <tabColor indexed="47"/>
  </sheetPr>
  <dimension ref="A1:P74"/>
  <sheetViews>
    <sheetView showRuler="0" topLeftCell="A37" workbookViewId="0">
      <selection activeCell="F67" sqref="F66:F67"/>
    </sheetView>
  </sheetViews>
  <sheetFormatPr defaultRowHeight="12.75"/>
  <cols>
    <col min="1" max="1" width="1.42578125" customWidth="1"/>
    <col min="2" max="2" width="2.5703125" customWidth="1"/>
    <col min="3" max="3" width="30.7109375" customWidth="1"/>
    <col min="4" max="4" width="2.7109375" customWidth="1"/>
    <col min="5" max="5" width="1.28515625" customWidth="1"/>
    <col min="6" max="6" width="14" customWidth="1"/>
    <col min="7" max="7" width="5.5703125" customWidth="1"/>
    <col min="8" max="8" width="3.28515625" customWidth="1"/>
    <col min="9" max="9" width="35.85546875" customWidth="1"/>
    <col min="10" max="10" width="3.28515625" customWidth="1"/>
    <col min="11" max="11" width="2.7109375" customWidth="1"/>
    <col min="12" max="12" width="8.140625" customWidth="1"/>
  </cols>
  <sheetData>
    <row r="1" spans="1:16" ht="4.5" customHeight="1">
      <c r="A1" s="147"/>
      <c r="B1" s="150"/>
      <c r="C1" s="150"/>
      <c r="D1" s="150"/>
      <c r="E1" s="148"/>
      <c r="F1" s="146"/>
      <c r="G1" s="146"/>
      <c r="H1" s="41"/>
      <c r="I1" s="8"/>
      <c r="J1" s="8"/>
      <c r="K1" s="8"/>
    </row>
    <row r="2" spans="1:16" ht="17.25" customHeight="1">
      <c r="A2" s="147"/>
      <c r="B2" s="4"/>
      <c r="C2" s="146"/>
      <c r="D2" s="146"/>
      <c r="E2" s="148"/>
      <c r="F2" s="146"/>
      <c r="G2" s="146"/>
      <c r="H2" s="41"/>
      <c r="I2" s="8"/>
      <c r="J2" s="8"/>
      <c r="K2" s="8"/>
    </row>
    <row r="3" spans="1:16">
      <c r="A3" s="147"/>
      <c r="B3" s="4"/>
      <c r="C3" s="146"/>
      <c r="D3" s="146"/>
      <c r="E3" s="148"/>
      <c r="F3" s="146"/>
      <c r="G3" s="146"/>
      <c r="H3" s="41"/>
      <c r="J3" s="8"/>
      <c r="K3" s="8"/>
    </row>
    <row r="4" spans="1:16" ht="33.75" customHeight="1">
      <c r="A4" s="147"/>
      <c r="B4" s="4"/>
      <c r="C4" s="41"/>
      <c r="D4" s="41"/>
      <c r="E4" s="150"/>
      <c r="F4" s="41"/>
      <c r="G4" s="41"/>
      <c r="H4" s="41"/>
      <c r="I4" s="168" t="s">
        <v>41</v>
      </c>
      <c r="K4" s="8"/>
    </row>
    <row r="5" spans="1:16" s="12" customFormat="1" ht="12.75" customHeight="1">
      <c r="A5" s="151"/>
      <c r="B5" s="1464" t="s">
        <v>80</v>
      </c>
      <c r="C5" s="1464"/>
      <c r="D5" s="1464"/>
      <c r="E5" s="150"/>
      <c r="F5" s="41"/>
      <c r="G5" s="41"/>
      <c r="H5" s="41"/>
      <c r="I5" s="8"/>
      <c r="J5" s="33"/>
      <c r="K5" s="8"/>
    </row>
    <row r="6" spans="1:16" ht="12.75" customHeight="1">
      <c r="A6" s="147"/>
      <c r="B6" s="147"/>
      <c r="C6" s="150"/>
      <c r="D6" s="150"/>
      <c r="E6" s="150"/>
      <c r="F6" s="41"/>
      <c r="G6" s="41"/>
      <c r="H6" s="41"/>
      <c r="I6" s="8"/>
      <c r="J6" s="33"/>
      <c r="K6" s="8"/>
      <c r="N6" s="240"/>
    </row>
    <row r="7" spans="1:16" ht="12.75" customHeight="1">
      <c r="A7" s="147"/>
      <c r="B7" s="147"/>
      <c r="C7" s="150"/>
      <c r="D7" s="150"/>
      <c r="E7" s="150"/>
      <c r="F7" s="41"/>
      <c r="G7" s="41"/>
      <c r="H7" s="41"/>
      <c r="I7" s="8"/>
      <c r="J7" s="33"/>
      <c r="K7" s="8"/>
      <c r="M7" s="51"/>
      <c r="N7" s="114"/>
    </row>
    <row r="8" spans="1:16" ht="12.75" customHeight="1">
      <c r="A8" s="147"/>
      <c r="B8" s="147"/>
      <c r="C8" s="150"/>
      <c r="D8" s="150"/>
      <c r="E8" s="150"/>
      <c r="F8" s="41"/>
      <c r="G8" s="41"/>
      <c r="H8" s="41"/>
      <c r="I8" s="8"/>
      <c r="J8" s="33"/>
      <c r="K8" s="5"/>
      <c r="M8" s="241"/>
    </row>
    <row r="9" spans="1:16" ht="12.75" customHeight="1">
      <c r="A9" s="147"/>
      <c r="B9" s="147"/>
      <c r="C9" s="150"/>
      <c r="D9" s="150"/>
      <c r="E9" s="150"/>
      <c r="F9" s="41"/>
      <c r="G9" s="41"/>
      <c r="H9" s="41"/>
      <c r="I9" s="8"/>
      <c r="J9" s="33"/>
      <c r="K9" s="5"/>
      <c r="M9" s="241"/>
    </row>
    <row r="10" spans="1:16" ht="12.75" customHeight="1">
      <c r="A10" s="147"/>
      <c r="B10" s="147"/>
      <c r="C10" s="150"/>
      <c r="D10" s="150"/>
      <c r="E10" s="150"/>
      <c r="F10" s="41"/>
      <c r="G10" s="41"/>
      <c r="H10" s="41"/>
      <c r="I10" s="8"/>
      <c r="J10" s="33"/>
      <c r="K10" s="5"/>
    </row>
    <row r="11" spans="1:16">
      <c r="A11" s="147"/>
      <c r="B11" s="147"/>
      <c r="C11" s="150"/>
      <c r="D11" s="150"/>
      <c r="E11" s="150"/>
      <c r="F11" s="41"/>
      <c r="G11" s="41"/>
      <c r="H11" s="41"/>
      <c r="I11" s="8"/>
      <c r="J11" s="33"/>
      <c r="K11" s="5"/>
    </row>
    <row r="12" spans="1:16">
      <c r="A12" s="147"/>
      <c r="B12" s="169" t="s">
        <v>32</v>
      </c>
      <c r="C12" s="159"/>
      <c r="D12" s="159"/>
      <c r="E12" s="150"/>
      <c r="F12" s="41"/>
      <c r="G12" s="41"/>
      <c r="H12" s="41"/>
      <c r="I12" s="8"/>
      <c r="J12" s="33"/>
      <c r="K12" s="5"/>
    </row>
    <row r="13" spans="1:16" ht="13.5" thickBot="1">
      <c r="A13" s="147"/>
      <c r="B13" s="147"/>
      <c r="C13" s="150"/>
      <c r="D13" s="150"/>
      <c r="E13" s="150"/>
      <c r="F13" s="41"/>
      <c r="G13" s="41"/>
      <c r="H13" s="41"/>
      <c r="I13" s="8"/>
      <c r="J13" s="33"/>
      <c r="K13" s="5"/>
      <c r="P13" s="237"/>
    </row>
    <row r="14" spans="1:16" ht="13.5" thickBot="1">
      <c r="A14" s="147"/>
      <c r="B14" s="94"/>
      <c r="C14" s="178" t="s">
        <v>25</v>
      </c>
      <c r="D14" s="175">
        <v>3</v>
      </c>
      <c r="E14" s="150"/>
      <c r="F14" s="41"/>
      <c r="G14" s="41"/>
      <c r="H14" s="41"/>
      <c r="I14" s="8"/>
      <c r="J14" s="33"/>
      <c r="K14" s="5"/>
      <c r="P14" s="237"/>
    </row>
    <row r="15" spans="1:16" ht="13.5" thickBot="1">
      <c r="A15" s="147"/>
      <c r="B15" s="147"/>
      <c r="C15" s="177"/>
      <c r="D15" s="173"/>
      <c r="E15" s="150"/>
      <c r="F15" s="41"/>
      <c r="G15" s="41"/>
      <c r="H15" s="41"/>
      <c r="I15" s="8"/>
      <c r="J15" s="33"/>
      <c r="K15" s="5"/>
      <c r="P15" s="237"/>
    </row>
    <row r="16" spans="1:16" ht="13.5" thickBot="1">
      <c r="A16" s="147"/>
      <c r="B16" s="94"/>
      <c r="C16" s="178" t="s">
        <v>38</v>
      </c>
      <c r="D16" s="176">
        <v>4</v>
      </c>
      <c r="E16" s="150"/>
      <c r="F16" s="41"/>
      <c r="G16" s="41"/>
      <c r="H16" s="41"/>
      <c r="I16" s="8"/>
      <c r="J16" s="33"/>
      <c r="K16" s="5"/>
      <c r="P16" s="237"/>
    </row>
    <row r="17" spans="1:16">
      <c r="A17" s="147"/>
      <c r="B17" s="149"/>
      <c r="C17" s="155"/>
      <c r="D17" s="170"/>
      <c r="E17" s="150"/>
      <c r="F17" s="41"/>
      <c r="G17" s="41"/>
      <c r="H17" s="41"/>
      <c r="I17" s="8"/>
      <c r="J17" s="33"/>
      <c r="K17" s="5"/>
      <c r="P17" s="237"/>
    </row>
    <row r="18" spans="1:16" ht="13.5" customHeight="1">
      <c r="A18" s="147"/>
      <c r="B18" s="42"/>
      <c r="C18" s="179" t="s">
        <v>37</v>
      </c>
      <c r="D18" s="176">
        <v>6</v>
      </c>
      <c r="E18" s="150"/>
      <c r="F18" s="41"/>
      <c r="G18" s="41"/>
      <c r="H18" s="41"/>
      <c r="I18" s="8"/>
      <c r="J18" s="33"/>
      <c r="K18" s="5"/>
    </row>
    <row r="19" spans="1:16">
      <c r="A19" s="147"/>
      <c r="B19" s="160"/>
      <c r="C19" s="172" t="s">
        <v>3</v>
      </c>
      <c r="D19" s="173">
        <v>6</v>
      </c>
      <c r="E19" s="150"/>
      <c r="F19" s="41"/>
      <c r="G19" s="41"/>
      <c r="H19" s="41"/>
      <c r="I19" s="8"/>
      <c r="J19" s="33"/>
      <c r="K19" s="5"/>
    </row>
    <row r="20" spans="1:16">
      <c r="A20" s="147"/>
      <c r="B20" s="160"/>
      <c r="C20" s="172" t="s">
        <v>15</v>
      </c>
      <c r="D20" s="173">
        <v>7</v>
      </c>
      <c r="E20" s="150"/>
      <c r="F20" s="41"/>
      <c r="G20" s="41"/>
      <c r="H20" s="41"/>
      <c r="I20" s="8"/>
      <c r="J20" s="33"/>
      <c r="K20" s="5"/>
    </row>
    <row r="21" spans="1:16">
      <c r="A21" s="147"/>
      <c r="B21" s="160"/>
      <c r="C21" s="172" t="s">
        <v>9</v>
      </c>
      <c r="D21" s="173">
        <v>8</v>
      </c>
      <c r="E21" s="150"/>
      <c r="F21" s="41"/>
      <c r="G21" s="41"/>
      <c r="H21" s="41"/>
      <c r="I21" s="8"/>
      <c r="J21" s="33"/>
      <c r="K21" s="5"/>
    </row>
    <row r="22" spans="1:16">
      <c r="A22" s="147"/>
      <c r="B22" s="161"/>
      <c r="C22" s="172" t="s">
        <v>65</v>
      </c>
      <c r="D22" s="173">
        <v>9</v>
      </c>
      <c r="E22" s="150"/>
      <c r="G22" s="41"/>
      <c r="H22" s="41"/>
      <c r="I22" s="8"/>
      <c r="J22" s="33"/>
      <c r="K22" s="5"/>
    </row>
    <row r="23" spans="1:16" ht="22.5" customHeight="1">
      <c r="A23" s="147"/>
      <c r="B23" s="162"/>
      <c r="C23" s="235" t="s">
        <v>33</v>
      </c>
      <c r="D23" s="173">
        <v>10</v>
      </c>
      <c r="E23" s="150"/>
      <c r="F23" s="41"/>
      <c r="G23" s="41"/>
      <c r="H23" s="41"/>
      <c r="I23" s="8"/>
      <c r="J23" s="33"/>
      <c r="K23" s="5"/>
    </row>
    <row r="24" spans="1:16">
      <c r="A24" s="147"/>
      <c r="B24" s="162"/>
      <c r="C24" s="172" t="s">
        <v>30</v>
      </c>
      <c r="D24" s="173">
        <v>11</v>
      </c>
      <c r="E24" s="150"/>
      <c r="F24" s="41"/>
      <c r="G24" s="41"/>
      <c r="H24" s="41"/>
      <c r="I24" s="8"/>
      <c r="J24" s="33"/>
      <c r="K24" s="5"/>
    </row>
    <row r="25" spans="1:16" ht="12.75" customHeight="1">
      <c r="A25" s="147"/>
      <c r="B25" s="150"/>
      <c r="C25" s="172"/>
      <c r="D25" s="173"/>
      <c r="E25" s="150"/>
      <c r="F25" s="41"/>
      <c r="G25" s="1460" t="s">
        <v>382</v>
      </c>
      <c r="H25" s="1461"/>
      <c r="I25" s="1461"/>
      <c r="J25" s="4"/>
      <c r="K25" s="4"/>
    </row>
    <row r="26" spans="1:16" ht="13.5" customHeight="1">
      <c r="A26" s="147"/>
      <c r="B26" s="43"/>
      <c r="C26" s="180" t="s">
        <v>14</v>
      </c>
      <c r="D26" s="176">
        <v>12</v>
      </c>
      <c r="E26" s="150"/>
      <c r="F26" s="41"/>
      <c r="G26" s="1461"/>
      <c r="H26" s="1461"/>
      <c r="I26" s="1461"/>
      <c r="J26" s="4"/>
      <c r="K26" s="4"/>
    </row>
    <row r="27" spans="1:16" ht="12.75" customHeight="1">
      <c r="A27" s="147"/>
      <c r="B27" s="153"/>
      <c r="C27" s="172" t="s">
        <v>54</v>
      </c>
      <c r="D27" s="173">
        <v>12</v>
      </c>
      <c r="E27" s="150"/>
      <c r="F27" s="41"/>
      <c r="G27" s="1461"/>
      <c r="H27" s="1461"/>
      <c r="I27" s="1461"/>
      <c r="J27" s="4"/>
      <c r="K27" s="4"/>
    </row>
    <row r="28" spans="1:16" ht="22.5" customHeight="1">
      <c r="A28" s="147"/>
      <c r="B28" s="153"/>
      <c r="C28" s="195" t="s">
        <v>19</v>
      </c>
      <c r="D28" s="173">
        <v>12</v>
      </c>
      <c r="E28" s="150"/>
      <c r="F28" s="41"/>
      <c r="G28" s="1461"/>
      <c r="H28" s="1461"/>
      <c r="I28" s="1461"/>
      <c r="J28" s="4"/>
      <c r="K28" s="4"/>
    </row>
    <row r="29" spans="1:16" ht="12.75" customHeight="1">
      <c r="A29" s="147"/>
      <c r="B29" s="162"/>
      <c r="C29" s="163"/>
      <c r="D29" s="170"/>
      <c r="E29" s="150"/>
      <c r="F29" s="41"/>
      <c r="G29" s="1461"/>
      <c r="H29" s="1461"/>
      <c r="I29" s="1461"/>
      <c r="J29" s="4"/>
      <c r="K29" s="4"/>
    </row>
    <row r="30" spans="1:16" ht="13.5" customHeight="1">
      <c r="A30" s="147"/>
      <c r="B30" s="44"/>
      <c r="C30" s="181" t="s">
        <v>13</v>
      </c>
      <c r="D30" s="176">
        <v>13</v>
      </c>
      <c r="E30" s="150"/>
      <c r="F30" s="41"/>
      <c r="G30" s="1461"/>
      <c r="H30" s="1461"/>
      <c r="I30" s="1461"/>
      <c r="J30" s="4"/>
      <c r="K30" s="4"/>
    </row>
    <row r="31" spans="1:16" ht="12.75" customHeight="1">
      <c r="A31" s="147"/>
      <c r="B31" s="153"/>
      <c r="C31" s="196" t="s">
        <v>22</v>
      </c>
      <c r="D31" s="173">
        <v>13</v>
      </c>
      <c r="E31" s="150"/>
      <c r="F31" s="41"/>
      <c r="G31" s="1461"/>
      <c r="H31" s="1461"/>
      <c r="I31" s="1461"/>
      <c r="J31" s="4"/>
      <c r="K31" s="4"/>
    </row>
    <row r="32" spans="1:16" ht="12.75" customHeight="1">
      <c r="A32" s="147"/>
      <c r="B32" s="153"/>
      <c r="C32" s="194" t="s">
        <v>10</v>
      </c>
      <c r="D32" s="173">
        <v>14</v>
      </c>
      <c r="E32" s="150"/>
      <c r="F32" s="41"/>
      <c r="G32" s="167"/>
      <c r="H32" s="167"/>
      <c r="I32" s="167"/>
      <c r="J32" s="4"/>
      <c r="K32" s="4"/>
    </row>
    <row r="33" spans="1:11" ht="12.75" customHeight="1">
      <c r="A33" s="147"/>
      <c r="B33" s="153"/>
      <c r="C33" s="194" t="s">
        <v>31</v>
      </c>
      <c r="D33" s="173">
        <v>14</v>
      </c>
      <c r="E33" s="150"/>
      <c r="F33" s="41"/>
      <c r="G33" s="167"/>
      <c r="H33" s="167"/>
      <c r="I33" s="167"/>
      <c r="J33" s="4"/>
      <c r="K33" s="4"/>
    </row>
    <row r="34" spans="1:11" ht="12.75" customHeight="1">
      <c r="A34" s="147"/>
      <c r="B34" s="153"/>
      <c r="C34" s="194" t="s">
        <v>8</v>
      </c>
      <c r="D34" s="173">
        <v>15</v>
      </c>
      <c r="E34" s="150"/>
      <c r="F34" s="41"/>
      <c r="G34" s="167"/>
      <c r="H34" s="167"/>
      <c r="I34" s="167"/>
      <c r="J34" s="4"/>
      <c r="K34" s="4"/>
    </row>
    <row r="35" spans="1:11" ht="22.5" customHeight="1">
      <c r="A35" s="147"/>
      <c r="B35" s="153"/>
      <c r="C35" s="196" t="s">
        <v>66</v>
      </c>
      <c r="D35" s="173">
        <v>16</v>
      </c>
      <c r="E35" s="150"/>
      <c r="F35" s="41"/>
      <c r="G35" s="167"/>
      <c r="H35" s="167"/>
      <c r="I35" s="167"/>
      <c r="J35" s="4"/>
      <c r="K35" s="4"/>
    </row>
    <row r="36" spans="1:11" ht="12.75" customHeight="1">
      <c r="A36" s="147"/>
      <c r="B36" s="164"/>
      <c r="C36" s="194" t="s">
        <v>16</v>
      </c>
      <c r="D36" s="173">
        <v>16</v>
      </c>
      <c r="E36" s="150"/>
      <c r="F36" s="41"/>
      <c r="G36" s="41"/>
      <c r="H36" s="41"/>
      <c r="I36" s="8"/>
      <c r="J36" s="33"/>
      <c r="K36" s="5"/>
    </row>
    <row r="37" spans="1:11" ht="12.75" customHeight="1">
      <c r="A37" s="147"/>
      <c r="B37" s="153"/>
      <c r="C37" s="172" t="s">
        <v>36</v>
      </c>
      <c r="D37" s="173">
        <v>17</v>
      </c>
      <c r="E37" s="150"/>
      <c r="F37" s="41"/>
      <c r="G37" s="41"/>
      <c r="H37" s="41"/>
      <c r="I37" s="10"/>
      <c r="J37" s="10"/>
      <c r="K37" s="5"/>
    </row>
    <row r="38" spans="1:11">
      <c r="A38" s="147"/>
      <c r="B38" s="147"/>
      <c r="C38" s="150"/>
      <c r="D38" s="170"/>
      <c r="E38" s="150"/>
      <c r="F38" s="41"/>
      <c r="G38" s="41"/>
      <c r="H38" s="41"/>
      <c r="I38" s="10"/>
      <c r="J38" s="10"/>
      <c r="K38" s="5"/>
    </row>
    <row r="39" spans="1:11" ht="13.5" customHeight="1">
      <c r="A39" s="147"/>
      <c r="B39" s="60"/>
      <c r="C39" s="181" t="s">
        <v>34</v>
      </c>
      <c r="D39" s="176">
        <v>18</v>
      </c>
      <c r="E39" s="150"/>
      <c r="F39" s="41"/>
      <c r="G39" s="41"/>
      <c r="H39" s="41"/>
      <c r="I39" s="10"/>
      <c r="J39" s="10"/>
      <c r="K39" s="5"/>
    </row>
    <row r="40" spans="1:11">
      <c r="A40" s="147"/>
      <c r="B40" s="147"/>
      <c r="C40" s="172" t="s">
        <v>35</v>
      </c>
      <c r="D40" s="173">
        <v>18</v>
      </c>
      <c r="E40" s="150"/>
      <c r="F40" s="41"/>
      <c r="G40" s="41"/>
      <c r="H40" s="41"/>
      <c r="I40" s="35"/>
      <c r="J40" s="35"/>
      <c r="K40" s="5"/>
    </row>
    <row r="41" spans="1:11">
      <c r="A41" s="147"/>
      <c r="B41" s="164"/>
      <c r="C41" s="172" t="s">
        <v>0</v>
      </c>
      <c r="D41" s="173">
        <v>19</v>
      </c>
      <c r="E41" s="150"/>
      <c r="F41" s="41"/>
      <c r="G41" s="41"/>
      <c r="H41" s="41"/>
      <c r="I41" s="45"/>
      <c r="J41" s="16"/>
      <c r="K41" s="5"/>
    </row>
    <row r="42" spans="1:11">
      <c r="A42" s="147"/>
      <c r="B42" s="164"/>
      <c r="C42" s="172" t="s">
        <v>20</v>
      </c>
      <c r="D42" s="173">
        <v>19</v>
      </c>
      <c r="E42" s="150"/>
      <c r="F42" s="41"/>
      <c r="G42" s="41"/>
      <c r="H42" s="41"/>
      <c r="I42" s="45"/>
      <c r="J42" s="16"/>
      <c r="K42" s="5"/>
    </row>
    <row r="43" spans="1:11">
      <c r="A43" s="147"/>
      <c r="B43" s="164"/>
      <c r="C43" s="172" t="s">
        <v>2</v>
      </c>
      <c r="D43" s="174">
        <v>19</v>
      </c>
      <c r="E43" s="155"/>
      <c r="F43" s="18"/>
      <c r="G43" s="15"/>
      <c r="H43" s="18"/>
      <c r="I43" s="18"/>
      <c r="J43" s="18"/>
      <c r="K43" s="5"/>
    </row>
    <row r="44" spans="1:11">
      <c r="A44" s="147"/>
      <c r="B44" s="164"/>
      <c r="C44" s="172" t="s">
        <v>26</v>
      </c>
      <c r="D44" s="174">
        <v>19</v>
      </c>
      <c r="E44" s="155"/>
      <c r="F44" s="18"/>
      <c r="G44" s="15"/>
      <c r="H44" s="18"/>
      <c r="I44" s="18"/>
      <c r="J44" s="18"/>
      <c r="K44" s="5"/>
    </row>
    <row r="45" spans="1:11" ht="12.75" customHeight="1" thickBot="1">
      <c r="A45" s="147"/>
      <c r="B45" s="165"/>
      <c r="C45" s="165"/>
      <c r="D45" s="171"/>
      <c r="E45" s="156"/>
      <c r="F45" s="45"/>
      <c r="G45" s="15"/>
      <c r="H45" s="45"/>
      <c r="I45" s="45"/>
      <c r="J45" s="16"/>
      <c r="K45" s="5"/>
    </row>
    <row r="46" spans="1:11" ht="13.5" customHeight="1" thickBot="1">
      <c r="A46" s="147"/>
      <c r="B46" s="239"/>
      <c r="C46" s="181" t="s">
        <v>44</v>
      </c>
      <c r="D46" s="175">
        <v>20</v>
      </c>
      <c r="E46" s="156"/>
      <c r="F46" s="45"/>
      <c r="G46" s="15"/>
      <c r="H46" s="45"/>
      <c r="I46" s="45"/>
      <c r="J46" s="16"/>
      <c r="K46" s="5"/>
    </row>
    <row r="47" spans="1:11">
      <c r="A47" s="147"/>
      <c r="B47" s="147"/>
      <c r="C47" s="172" t="s">
        <v>57</v>
      </c>
      <c r="D47" s="174">
        <v>20</v>
      </c>
      <c r="E47" s="156"/>
      <c r="F47" s="45"/>
      <c r="G47" s="15"/>
      <c r="H47" s="45"/>
      <c r="I47" s="45"/>
      <c r="J47" s="16"/>
      <c r="K47" s="5"/>
    </row>
    <row r="48" spans="1:11" ht="12.75" customHeight="1">
      <c r="A48" s="147"/>
      <c r="B48" s="165"/>
      <c r="C48" s="235" t="s">
        <v>64</v>
      </c>
      <c r="D48" s="238">
        <v>21</v>
      </c>
      <c r="E48" s="156"/>
      <c r="F48" s="45"/>
      <c r="G48" s="15"/>
      <c r="H48" s="45"/>
      <c r="I48" s="45"/>
      <c r="J48" s="16"/>
      <c r="K48" s="5"/>
    </row>
    <row r="49" spans="1:11" ht="11.25" customHeight="1" thickBot="1">
      <c r="A49" s="147"/>
      <c r="B49" s="147"/>
      <c r="C49" s="235"/>
      <c r="D49" s="235"/>
      <c r="E49" s="156"/>
      <c r="F49" s="45"/>
      <c r="G49" s="15"/>
      <c r="H49" s="45"/>
      <c r="I49" s="45"/>
      <c r="J49" s="16"/>
      <c r="K49" s="5"/>
    </row>
    <row r="50" spans="1:11" ht="13.5" thickBot="1">
      <c r="A50" s="147"/>
      <c r="B50" s="94"/>
      <c r="C50" s="178" t="s">
        <v>6</v>
      </c>
      <c r="D50" s="175">
        <v>22</v>
      </c>
      <c r="E50" s="155"/>
      <c r="F50" s="18"/>
      <c r="G50" s="15"/>
      <c r="H50" s="18"/>
      <c r="I50" s="18"/>
      <c r="J50" s="18"/>
      <c r="K50" s="5"/>
    </row>
    <row r="51" spans="1:11">
      <c r="A51" s="147"/>
      <c r="B51" s="158"/>
      <c r="C51" s="166"/>
      <c r="D51" s="166"/>
      <c r="E51" s="156"/>
      <c r="F51" s="45"/>
      <c r="G51" s="15"/>
      <c r="H51" s="45"/>
      <c r="I51" s="45"/>
      <c r="J51" s="16"/>
      <c r="K51" s="5"/>
    </row>
    <row r="52" spans="1:11" ht="11.25" customHeight="1">
      <c r="A52" s="147"/>
      <c r="B52" s="149"/>
      <c r="C52" s="153"/>
      <c r="D52" s="153"/>
      <c r="E52" s="156"/>
      <c r="F52" s="45"/>
      <c r="G52" s="15"/>
      <c r="H52" s="45"/>
      <c r="I52" s="45"/>
      <c r="J52" s="16"/>
      <c r="K52" s="5"/>
    </row>
    <row r="53" spans="1:11" ht="15.75" customHeight="1">
      <c r="A53" s="147"/>
      <c r="B53" s="147"/>
      <c r="C53" s="153"/>
      <c r="D53" s="153"/>
      <c r="E53" s="156"/>
      <c r="F53" s="45"/>
      <c r="G53" s="15"/>
      <c r="H53" s="45"/>
      <c r="I53" s="45"/>
      <c r="J53" s="16"/>
      <c r="K53" s="5"/>
    </row>
    <row r="54" spans="1:11" ht="26.25" customHeight="1">
      <c r="A54" s="147"/>
      <c r="B54" s="147"/>
      <c r="C54" s="182" t="s">
        <v>67</v>
      </c>
      <c r="D54" s="152"/>
      <c r="E54" s="156"/>
      <c r="F54" s="45"/>
      <c r="G54" s="15"/>
      <c r="H54" s="45"/>
      <c r="I54" s="45"/>
      <c r="J54" s="16"/>
      <c r="K54" s="5"/>
    </row>
    <row r="55" spans="1:11" ht="15.75" customHeight="1">
      <c r="A55" s="147"/>
      <c r="B55" s="147"/>
      <c r="C55" s="147"/>
      <c r="D55" s="147"/>
      <c r="E55" s="154"/>
      <c r="F55" s="45"/>
      <c r="G55" s="15"/>
      <c r="H55" s="45"/>
      <c r="I55" s="45"/>
      <c r="J55" s="16"/>
      <c r="K55" s="5"/>
    </row>
    <row r="56" spans="1:11" ht="24.75" customHeight="1">
      <c r="A56" s="147"/>
      <c r="B56" s="236" t="s">
        <v>11</v>
      </c>
      <c r="C56" s="1463" t="s">
        <v>695</v>
      </c>
      <c r="D56" s="1463"/>
      <c r="E56" s="1463"/>
      <c r="F56" s="45"/>
      <c r="G56" s="15"/>
      <c r="H56" s="45"/>
      <c r="I56" s="45"/>
      <c r="J56" s="16"/>
      <c r="K56" s="5"/>
    </row>
    <row r="57" spans="1:11" ht="24.75" customHeight="1">
      <c r="A57" s="147"/>
      <c r="B57" s="236" t="s">
        <v>11</v>
      </c>
      <c r="C57" s="1463" t="s">
        <v>694</v>
      </c>
      <c r="D57" s="1463"/>
      <c r="E57" s="157"/>
      <c r="F57" s="45"/>
      <c r="G57" s="15"/>
      <c r="H57" s="45"/>
      <c r="I57" s="45"/>
      <c r="J57" s="16"/>
      <c r="K57" s="5"/>
    </row>
    <row r="58" spans="1:11" ht="14.25" customHeight="1">
      <c r="A58" s="147"/>
      <c r="B58" s="147"/>
      <c r="C58" s="149"/>
      <c r="D58" s="149"/>
      <c r="E58" s="149"/>
      <c r="F58" s="45"/>
      <c r="G58" s="15"/>
      <c r="H58" s="45"/>
      <c r="I58" s="45"/>
      <c r="J58" s="16"/>
      <c r="K58" s="5"/>
    </row>
    <row r="59" spans="1:11" ht="21" customHeight="1"/>
    <row r="60" spans="1:11" ht="21" customHeight="1"/>
    <row r="70" spans="10:11" ht="8.25" customHeight="1"/>
    <row r="72" spans="10:11" ht="9" customHeight="1">
      <c r="K72" s="9"/>
    </row>
    <row r="73" spans="10:11" ht="8.25" customHeight="1">
      <c r="J73" s="1462"/>
      <c r="K73" s="1462"/>
    </row>
    <row r="74" spans="10:11" ht="9.75" customHeight="1"/>
  </sheetData>
  <customSheetViews>
    <customSheetView guid="{D8E90C30-C61D-40A7-989F-8651AA8E91E2}" showPageBreaks="1" printArea="1" showRuler="0">
      <selection activeCell="F23" sqref="F23"/>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showRuler="0" topLeftCell="A13">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87E9DA1B-1CEB-458D-87A5-C4E38BAE485A}" showPageBreaks="1" printArea="1" showRuler="0" topLeftCell="A13">
      <selection activeCell="EW151" sqref="EW151:FA155"/>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5">
    <mergeCell ref="G25:I31"/>
    <mergeCell ref="J73:K73"/>
    <mergeCell ref="C57:D57"/>
    <mergeCell ref="C56:E56"/>
    <mergeCell ref="B5:D5"/>
  </mergeCells>
  <phoneticPr fontId="2" type="noConversion"/>
  <printOptions horizontalCentered="1"/>
  <pageMargins left="0.15748031496062992" right="0.15748031496062992" top="0.19685039370078741" bottom="0.19685039370078741" header="0" footer="0"/>
  <pageSetup paperSize="9" orientation="portrait" r:id="rId4"/>
  <headerFooter alignWithMargins="0"/>
  <drawing r:id="rId5"/>
</worksheet>
</file>

<file path=xl/worksheets/sheet10.xml><?xml version="1.0" encoding="utf-8"?>
<worksheet xmlns="http://schemas.openxmlformats.org/spreadsheetml/2006/main" xmlns:r="http://schemas.openxmlformats.org/officeDocument/2006/relationships">
  <sheetPr>
    <tabColor indexed="51"/>
  </sheetPr>
  <dimension ref="A1:AB107"/>
  <sheetViews>
    <sheetView zoomScaleNormal="100" workbookViewId="0">
      <selection activeCell="C56" sqref="C56:E56"/>
    </sheetView>
  </sheetViews>
  <sheetFormatPr defaultRowHeight="12.75"/>
  <cols>
    <col min="1" max="1" width="1" style="360" customWidth="1"/>
    <col min="2" max="2" width="2.5703125" style="360" customWidth="1"/>
    <col min="3" max="3" width="3" style="360" customWidth="1"/>
    <col min="4" max="4" width="18" style="360" customWidth="1"/>
    <col min="5" max="5" width="0.5703125" style="360" customWidth="1"/>
    <col min="6" max="6" width="4.28515625" style="360" customWidth="1"/>
    <col min="7" max="7" width="0.140625" style="360" customWidth="1"/>
    <col min="8" max="8" width="4.42578125" style="360" customWidth="1"/>
    <col min="9" max="9" width="4.140625" style="360" customWidth="1"/>
    <col min="10" max="10" width="0.42578125" style="360" customWidth="1"/>
    <col min="11" max="11" width="4.42578125" style="360" customWidth="1"/>
    <col min="12" max="12" width="0.5703125" style="360" customWidth="1"/>
    <col min="13" max="13" width="6.7109375" style="360" customWidth="1"/>
    <col min="14" max="14" width="0.42578125" style="360" customWidth="1"/>
    <col min="15" max="15" width="8.140625" style="360" customWidth="1"/>
    <col min="16" max="16" width="0.28515625" style="360" customWidth="1"/>
    <col min="17" max="17" width="6.85546875" style="360" customWidth="1"/>
    <col min="18" max="18" width="2.42578125" style="360" customWidth="1"/>
    <col min="19" max="19" width="0.42578125" style="360" customWidth="1"/>
    <col min="20" max="20" width="6.28515625" style="360" customWidth="1"/>
    <col min="21" max="21" width="0.28515625" style="360" customWidth="1"/>
    <col min="22" max="22" width="8.140625" style="360" customWidth="1"/>
    <col min="23" max="23" width="0.42578125" style="360" customWidth="1"/>
    <col min="24" max="24" width="6.42578125" style="360" customWidth="1"/>
    <col min="25" max="25" width="0.42578125" style="360" customWidth="1"/>
    <col min="26" max="26" width="8.140625" style="360" customWidth="1"/>
    <col min="27" max="27" width="2.5703125" style="360" customWidth="1"/>
    <col min="28" max="28" width="1" style="360" customWidth="1"/>
    <col min="29" max="16384" width="9.140625" style="360"/>
  </cols>
  <sheetData>
    <row r="1" spans="1:28" ht="13.5" customHeight="1" thickBot="1">
      <c r="A1" s="4"/>
      <c r="B1" s="48"/>
      <c r="C1" s="1554"/>
      <c r="D1" s="1554"/>
      <c r="E1" s="29"/>
      <c r="F1" s="29"/>
      <c r="G1" s="29"/>
      <c r="H1" s="29"/>
      <c r="I1" s="29"/>
      <c r="J1" s="29"/>
      <c r="K1" s="29"/>
      <c r="L1" s="29"/>
      <c r="M1" s="29"/>
      <c r="N1" s="29"/>
      <c r="O1" s="29"/>
      <c r="P1" s="29"/>
      <c r="Q1" s="29"/>
      <c r="R1" s="29"/>
      <c r="S1" s="29"/>
      <c r="T1" s="29"/>
      <c r="U1" s="29"/>
      <c r="V1" s="29"/>
      <c r="W1" s="29"/>
      <c r="Z1" s="1056" t="s">
        <v>606</v>
      </c>
      <c r="AA1" s="1076"/>
      <c r="AB1" s="4"/>
    </row>
    <row r="2" spans="1:28" ht="6" customHeight="1">
      <c r="A2" s="4"/>
      <c r="B2" s="1063"/>
      <c r="C2" s="1064"/>
      <c r="D2" s="1064"/>
      <c r="E2" s="295"/>
      <c r="F2" s="295"/>
      <c r="G2" s="295"/>
      <c r="H2" s="295"/>
      <c r="I2" s="295"/>
      <c r="J2" s="295"/>
      <c r="K2" s="295"/>
      <c r="L2" s="295"/>
      <c r="M2" s="295"/>
      <c r="N2" s="295"/>
      <c r="O2" s="19"/>
      <c r="P2" s="19"/>
      <c r="Q2" s="19"/>
      <c r="R2" s="19"/>
      <c r="S2" s="19"/>
      <c r="T2" s="19"/>
      <c r="U2" s="19"/>
      <c r="V2" s="19"/>
      <c r="W2" s="19"/>
      <c r="X2" s="19"/>
      <c r="Y2" s="19"/>
      <c r="Z2" s="1641" t="s">
        <v>103</v>
      </c>
      <c r="AA2" s="1077"/>
      <c r="AB2" s="4"/>
    </row>
    <row r="3" spans="1:28" ht="6.75" customHeight="1" thickBot="1">
      <c r="A3" s="4"/>
      <c r="B3" s="30"/>
      <c r="C3" s="8"/>
      <c r="D3" s="8"/>
      <c r="E3" s="8"/>
      <c r="F3" s="8"/>
      <c r="G3" s="8"/>
      <c r="H3" s="8"/>
      <c r="I3" s="8"/>
      <c r="J3" s="8"/>
      <c r="K3" s="8"/>
      <c r="L3" s="8"/>
      <c r="M3" s="8"/>
      <c r="N3" s="8"/>
      <c r="O3" s="8"/>
      <c r="P3" s="8"/>
      <c r="Q3" s="8"/>
      <c r="R3" s="8"/>
      <c r="S3" s="8"/>
      <c r="T3" s="8"/>
      <c r="U3" s="8"/>
      <c r="V3" s="8"/>
      <c r="W3" s="8"/>
      <c r="X3" s="8"/>
      <c r="Y3" s="8"/>
      <c r="Z3" s="1642"/>
      <c r="AA3" s="1059"/>
      <c r="AB3" s="4"/>
    </row>
    <row r="4" spans="1:28" s="12" customFormat="1" ht="13.5" customHeight="1" thickBot="1">
      <c r="A4" s="11"/>
      <c r="B4" s="31"/>
      <c r="C4" s="1078" t="s">
        <v>607</v>
      </c>
      <c r="D4" s="1079"/>
      <c r="E4" s="1079"/>
      <c r="F4" s="1079"/>
      <c r="G4" s="1079"/>
      <c r="H4" s="1079"/>
      <c r="I4" s="1079"/>
      <c r="J4" s="1079"/>
      <c r="K4" s="1079"/>
      <c r="L4" s="1079"/>
      <c r="M4" s="1079"/>
      <c r="N4" s="1079"/>
      <c r="O4" s="1080"/>
      <c r="P4" s="1080"/>
      <c r="Q4" s="1080"/>
      <c r="R4" s="1080"/>
      <c r="S4" s="1080"/>
      <c r="T4" s="1080"/>
      <c r="U4" s="1080"/>
      <c r="V4" s="1080"/>
      <c r="W4" s="1080"/>
      <c r="X4" s="1080"/>
      <c r="Y4" s="1080"/>
      <c r="Z4" s="1081"/>
      <c r="AA4" s="1082"/>
      <c r="AB4" s="8"/>
    </row>
    <row r="5" spans="1:28" ht="4.5" customHeight="1">
      <c r="A5" s="4"/>
      <c r="B5" s="30"/>
      <c r="C5" s="1643" t="s">
        <v>340</v>
      </c>
      <c r="D5" s="1644"/>
      <c r="E5" s="1066"/>
      <c r="F5" s="4"/>
      <c r="G5" s="4"/>
      <c r="H5" s="1083"/>
      <c r="I5" s="1083"/>
      <c r="J5" s="1083"/>
      <c r="K5" s="1083"/>
      <c r="L5" s="1083"/>
      <c r="M5" s="1083"/>
      <c r="N5" s="1083"/>
      <c r="O5" s="1083"/>
      <c r="P5" s="1083"/>
      <c r="Q5" s="1083"/>
      <c r="R5" s="1083"/>
      <c r="S5" s="1083"/>
      <c r="U5" s="1083"/>
      <c r="V5" s="1083"/>
      <c r="W5" s="1083"/>
      <c r="X5" s="1083"/>
      <c r="Y5" s="1083"/>
      <c r="Z5" s="1083"/>
      <c r="AA5" s="8"/>
      <c r="AB5" s="8"/>
    </row>
    <row r="6" spans="1:28" ht="12" customHeight="1">
      <c r="A6" s="4"/>
      <c r="B6" s="30"/>
      <c r="C6" s="1495"/>
      <c r="D6" s="1495"/>
      <c r="E6" s="1066"/>
      <c r="F6" s="1518">
        <v>2010</v>
      </c>
      <c r="G6" s="1518"/>
      <c r="H6" s="1518"/>
      <c r="I6" s="1518"/>
      <c r="J6" s="1084"/>
      <c r="K6" s="1645">
        <v>2011</v>
      </c>
      <c r="L6" s="1646"/>
      <c r="M6" s="1646"/>
      <c r="N6" s="1517"/>
      <c r="O6" s="1646"/>
      <c r="P6" s="1646"/>
      <c r="Q6" s="1646"/>
      <c r="R6" s="1646"/>
      <c r="S6" s="1517"/>
      <c r="T6" s="1646"/>
      <c r="U6" s="1646"/>
      <c r="V6" s="1646"/>
      <c r="W6" s="1517"/>
      <c r="X6" s="1646"/>
      <c r="Y6" s="1646"/>
      <c r="Z6" s="1646"/>
      <c r="AA6" s="8"/>
      <c r="AB6" s="8"/>
    </row>
    <row r="7" spans="1:28" ht="12" customHeight="1">
      <c r="A7" s="4"/>
      <c r="B7" s="30"/>
      <c r="C7" s="1066"/>
      <c r="D7" s="1066"/>
      <c r="E7" s="1066"/>
      <c r="F7" s="1519" t="s">
        <v>378</v>
      </c>
      <c r="G7" s="1519"/>
      <c r="H7" s="1519"/>
      <c r="I7" s="1519"/>
      <c r="J7" s="1057"/>
      <c r="K7" s="1647" t="s">
        <v>379</v>
      </c>
      <c r="L7" s="1519"/>
      <c r="M7" s="1519"/>
      <c r="N7" s="1057"/>
      <c r="O7" s="1648" t="s">
        <v>380</v>
      </c>
      <c r="P7" s="1648"/>
      <c r="Q7" s="1648"/>
      <c r="R7" s="1648"/>
      <c r="S7" s="1057"/>
      <c r="T7" s="1519" t="s">
        <v>381</v>
      </c>
      <c r="U7" s="1519"/>
      <c r="V7" s="1519"/>
      <c r="W7" s="477"/>
      <c r="X7" s="1519" t="s">
        <v>378</v>
      </c>
      <c r="Y7" s="1519"/>
      <c r="Z7" s="1519"/>
      <c r="AA7" s="8"/>
      <c r="AB7" s="8"/>
    </row>
    <row r="8" spans="1:28" ht="13.5" customHeight="1">
      <c r="A8" s="4"/>
      <c r="B8" s="30"/>
      <c r="C8" s="1637" t="s">
        <v>101</v>
      </c>
      <c r="D8" s="1637"/>
      <c r="E8" s="1085"/>
      <c r="F8" s="1638">
        <v>944.49999999999977</v>
      </c>
      <c r="G8" s="1638"/>
      <c r="H8" s="1638"/>
      <c r="I8" s="1638"/>
      <c r="J8" s="1086"/>
      <c r="K8" s="1639">
        <v>1094.0999999999999</v>
      </c>
      <c r="L8" s="1638"/>
      <c r="M8" s="1638"/>
      <c r="N8" s="1087"/>
      <c r="O8" s="1640">
        <v>1076</v>
      </c>
      <c r="P8" s="1640"/>
      <c r="Q8" s="1640"/>
      <c r="R8" s="1640"/>
      <c r="S8" s="477"/>
      <c r="T8" s="1638">
        <v>1016.2</v>
      </c>
      <c r="U8" s="1638"/>
      <c r="V8" s="1638"/>
      <c r="W8" s="477"/>
      <c r="X8" s="1638">
        <v>1038.5</v>
      </c>
      <c r="Y8" s="1638"/>
      <c r="Z8" s="1638"/>
      <c r="AA8" s="1088"/>
      <c r="AB8" s="8"/>
    </row>
    <row r="9" spans="1:28" ht="9.75" customHeight="1">
      <c r="A9" s="4"/>
      <c r="B9" s="30"/>
      <c r="C9" s="1633" t="s">
        <v>105</v>
      </c>
      <c r="D9" s="1633"/>
      <c r="E9" s="1066"/>
      <c r="F9" s="1634">
        <v>474.59999999999997</v>
      </c>
      <c r="G9" s="1634"/>
      <c r="H9" s="1634"/>
      <c r="I9" s="1634"/>
      <c r="J9" s="1089"/>
      <c r="K9" s="1635">
        <v>554.9</v>
      </c>
      <c r="L9" s="1634"/>
      <c r="M9" s="1634"/>
      <c r="N9" s="1090"/>
      <c r="O9" s="1636">
        <v>548.29999999999995</v>
      </c>
      <c r="P9" s="1636"/>
      <c r="Q9" s="1636"/>
      <c r="R9" s="1636"/>
      <c r="S9" s="477"/>
      <c r="T9" s="1634">
        <v>497.6</v>
      </c>
      <c r="U9" s="1634"/>
      <c r="V9" s="1634"/>
      <c r="W9" s="477"/>
      <c r="X9" s="1634">
        <v>514.29999999999995</v>
      </c>
      <c r="Y9" s="1634"/>
      <c r="Z9" s="1634"/>
      <c r="AA9" s="8"/>
      <c r="AB9" s="299"/>
    </row>
    <row r="10" spans="1:28" ht="9.75" customHeight="1">
      <c r="A10" s="4"/>
      <c r="B10" s="30"/>
      <c r="C10" s="1633" t="s">
        <v>104</v>
      </c>
      <c r="D10" s="1633"/>
      <c r="E10" s="1066"/>
      <c r="F10" s="1634">
        <v>469.60000000000014</v>
      </c>
      <c r="G10" s="1634"/>
      <c r="H10" s="1634"/>
      <c r="I10" s="1634"/>
      <c r="J10" s="1089"/>
      <c r="K10" s="1635">
        <v>539.29999999999995</v>
      </c>
      <c r="L10" s="1634"/>
      <c r="M10" s="1634"/>
      <c r="N10" s="1090"/>
      <c r="O10" s="1636">
        <v>527.70000000000005</v>
      </c>
      <c r="P10" s="1636"/>
      <c r="Q10" s="1636"/>
      <c r="R10" s="1636"/>
      <c r="S10" s="477"/>
      <c r="T10" s="1634">
        <v>518.6</v>
      </c>
      <c r="U10" s="1634"/>
      <c r="V10" s="1634"/>
      <c r="W10" s="477"/>
      <c r="X10" s="1634">
        <v>524.20000000000005</v>
      </c>
      <c r="Y10" s="1634"/>
      <c r="Z10" s="1634"/>
      <c r="AA10" s="299"/>
      <c r="AB10" s="299"/>
    </row>
    <row r="11" spans="1:28" ht="2.25" customHeight="1">
      <c r="A11" s="4"/>
      <c r="B11" s="30"/>
      <c r="C11" s="1633"/>
      <c r="D11" s="1633"/>
      <c r="E11" s="23"/>
      <c r="F11" s="1634"/>
      <c r="G11" s="1634"/>
      <c r="H11" s="1634"/>
      <c r="I11" s="1634"/>
      <c r="J11" s="288"/>
      <c r="K11" s="1635"/>
      <c r="L11" s="1634"/>
      <c r="M11" s="1634"/>
      <c r="N11" s="1090"/>
      <c r="O11" s="1636"/>
      <c r="P11" s="1636"/>
      <c r="Q11" s="1636"/>
      <c r="R11" s="1636"/>
      <c r="S11" s="477"/>
      <c r="T11" s="1634"/>
      <c r="U11" s="1634"/>
      <c r="V11" s="1634"/>
      <c r="W11" s="477"/>
      <c r="X11" s="1634"/>
      <c r="Y11" s="1634"/>
      <c r="Z11" s="1634"/>
      <c r="AA11" s="18"/>
      <c r="AB11" s="18"/>
    </row>
    <row r="12" spans="1:28" ht="10.5" customHeight="1">
      <c r="A12" s="4"/>
      <c r="B12" s="30"/>
      <c r="C12" s="1633" t="s">
        <v>608</v>
      </c>
      <c r="D12" s="1633"/>
      <c r="E12" s="1066"/>
      <c r="F12" s="1634">
        <v>691</v>
      </c>
      <c r="G12" s="1634"/>
      <c r="H12" s="1634"/>
      <c r="I12" s="1634"/>
      <c r="J12" s="1089"/>
      <c r="K12" s="1635">
        <v>690.7</v>
      </c>
      <c r="L12" s="1634"/>
      <c r="M12" s="1634"/>
      <c r="N12" s="1090"/>
      <c r="O12" s="1636">
        <v>699.5</v>
      </c>
      <c r="P12" s="1636"/>
      <c r="Q12" s="1636"/>
      <c r="R12" s="1636"/>
      <c r="S12" s="477"/>
      <c r="T12" s="1634">
        <v>669.40000000000009</v>
      </c>
      <c r="U12" s="1634"/>
      <c r="V12" s="1634"/>
      <c r="W12" s="477"/>
      <c r="X12" s="1634">
        <v>682.5</v>
      </c>
      <c r="Y12" s="1634"/>
      <c r="Z12" s="1634"/>
      <c r="AA12" s="299"/>
      <c r="AB12" s="299"/>
    </row>
    <row r="13" spans="1:28" ht="9.75" customHeight="1">
      <c r="A13" s="4"/>
      <c r="B13" s="30"/>
      <c r="C13" s="621"/>
      <c r="D13" s="1060" t="s">
        <v>105</v>
      </c>
      <c r="E13" s="1066"/>
      <c r="F13" s="1500">
        <v>345.79999999999995</v>
      </c>
      <c r="G13" s="1500"/>
      <c r="H13" s="1500"/>
      <c r="I13" s="1500"/>
      <c r="J13" s="1058"/>
      <c r="K13" s="1631">
        <v>345.8</v>
      </c>
      <c r="L13" s="1500"/>
      <c r="M13" s="1500"/>
      <c r="N13" s="536"/>
      <c r="O13" s="1632">
        <v>353.29999999999995</v>
      </c>
      <c r="P13" s="1632"/>
      <c r="Q13" s="1632"/>
      <c r="R13" s="1632"/>
      <c r="S13" s="477"/>
      <c r="T13" s="1500">
        <v>333.7</v>
      </c>
      <c r="U13" s="1500"/>
      <c r="V13" s="1500"/>
      <c r="W13" s="477"/>
      <c r="X13" s="1500">
        <v>339.5</v>
      </c>
      <c r="Y13" s="1500"/>
      <c r="Z13" s="1500"/>
      <c r="AA13" s="16"/>
      <c r="AB13" s="16"/>
    </row>
    <row r="14" spans="1:28" ht="9.75" customHeight="1">
      <c r="A14" s="4"/>
      <c r="B14" s="30"/>
      <c r="C14" s="621"/>
      <c r="D14" s="1060" t="s">
        <v>104</v>
      </c>
      <c r="E14" s="1066"/>
      <c r="F14" s="1500">
        <v>345.1</v>
      </c>
      <c r="G14" s="1500"/>
      <c r="H14" s="1500"/>
      <c r="I14" s="1500"/>
      <c r="J14" s="1058"/>
      <c r="K14" s="1631">
        <v>345</v>
      </c>
      <c r="L14" s="1500"/>
      <c r="M14" s="1500"/>
      <c r="N14" s="536"/>
      <c r="O14" s="1632">
        <v>346.1</v>
      </c>
      <c r="P14" s="1632"/>
      <c r="Q14" s="1632"/>
      <c r="R14" s="1632"/>
      <c r="S14" s="477"/>
      <c r="T14" s="1500">
        <v>335.8</v>
      </c>
      <c r="U14" s="1500"/>
      <c r="V14" s="1500"/>
      <c r="W14" s="477"/>
      <c r="X14" s="1500">
        <v>343</v>
      </c>
      <c r="Y14" s="1500"/>
      <c r="Z14" s="1500"/>
      <c r="AA14" s="16"/>
      <c r="AB14" s="16"/>
    </row>
    <row r="15" spans="1:28" ht="2.25" customHeight="1">
      <c r="A15" s="4"/>
      <c r="B15" s="30"/>
      <c r="C15" s="621"/>
      <c r="D15" s="1060"/>
      <c r="E15" s="1066"/>
      <c r="F15" s="1634"/>
      <c r="G15" s="1634"/>
      <c r="H15" s="1634"/>
      <c r="I15" s="1634"/>
      <c r="J15" s="1089"/>
      <c r="K15" s="1635"/>
      <c r="L15" s="1634"/>
      <c r="M15" s="1634"/>
      <c r="N15" s="1090"/>
      <c r="O15" s="1636"/>
      <c r="P15" s="1636"/>
      <c r="Q15" s="1636"/>
      <c r="R15" s="1636"/>
      <c r="S15" s="477"/>
      <c r="T15" s="1634"/>
      <c r="U15" s="1634"/>
      <c r="V15" s="1634"/>
      <c r="W15" s="477"/>
      <c r="X15" s="1634"/>
      <c r="Y15" s="1634"/>
      <c r="Z15" s="1634"/>
      <c r="AA15" s="16"/>
      <c r="AB15" s="16"/>
    </row>
    <row r="16" spans="1:28" ht="10.5" customHeight="1">
      <c r="A16" s="4"/>
      <c r="B16" s="30"/>
      <c r="C16" s="1633" t="s">
        <v>342</v>
      </c>
      <c r="D16" s="1633"/>
      <c r="E16" s="1066"/>
      <c r="F16" s="1634">
        <v>206.00000000000003</v>
      </c>
      <c r="G16" s="1634"/>
      <c r="H16" s="1634"/>
      <c r="I16" s="1634"/>
      <c r="J16" s="1089"/>
      <c r="K16" s="1635">
        <v>314.20000000000005</v>
      </c>
      <c r="L16" s="1634"/>
      <c r="M16" s="1634"/>
      <c r="N16" s="1090"/>
      <c r="O16" s="1636">
        <v>291.40000000000003</v>
      </c>
      <c r="P16" s="1636"/>
      <c r="Q16" s="1636"/>
      <c r="R16" s="1636"/>
      <c r="S16" s="477"/>
      <c r="T16" s="1634">
        <v>269.39999999999998</v>
      </c>
      <c r="U16" s="1634"/>
      <c r="V16" s="1634"/>
      <c r="W16" s="477"/>
      <c r="X16" s="1634">
        <v>280.5</v>
      </c>
      <c r="Y16" s="1634"/>
      <c r="Z16" s="1634"/>
      <c r="AA16" s="1091"/>
      <c r="AB16" s="299"/>
    </row>
    <row r="17" spans="1:28" ht="9.75" customHeight="1">
      <c r="A17" s="4"/>
      <c r="B17" s="30"/>
      <c r="C17" s="621"/>
      <c r="D17" s="1060" t="s">
        <v>105</v>
      </c>
      <c r="E17" s="1066"/>
      <c r="F17" s="1500">
        <v>109.3</v>
      </c>
      <c r="G17" s="1500"/>
      <c r="H17" s="1500"/>
      <c r="I17" s="1500"/>
      <c r="J17" s="1058"/>
      <c r="K17" s="1631">
        <v>165</v>
      </c>
      <c r="L17" s="1500"/>
      <c r="M17" s="1500"/>
      <c r="N17" s="536"/>
      <c r="O17" s="1632">
        <v>154.1</v>
      </c>
      <c r="P17" s="1632"/>
      <c r="Q17" s="1632"/>
      <c r="R17" s="1632"/>
      <c r="S17" s="477"/>
      <c r="T17" s="1500">
        <v>132.19999999999999</v>
      </c>
      <c r="U17" s="1500"/>
      <c r="V17" s="1500"/>
      <c r="W17" s="477"/>
      <c r="X17" s="1500">
        <v>140.79999999999998</v>
      </c>
      <c r="Y17" s="1500"/>
      <c r="Z17" s="1500"/>
      <c r="AA17" s="16"/>
      <c r="AB17" s="16"/>
    </row>
    <row r="18" spans="1:28" ht="9.75" customHeight="1">
      <c r="A18" s="4"/>
      <c r="B18" s="30"/>
      <c r="C18" s="621"/>
      <c r="D18" s="1060" t="s">
        <v>104</v>
      </c>
      <c r="E18" s="1066"/>
      <c r="F18" s="1500">
        <v>96.6</v>
      </c>
      <c r="G18" s="1500"/>
      <c r="H18" s="1500"/>
      <c r="I18" s="1500"/>
      <c r="J18" s="1058"/>
      <c r="K18" s="1631">
        <v>149.19999999999999</v>
      </c>
      <c r="L18" s="1500"/>
      <c r="M18" s="1500"/>
      <c r="N18" s="536"/>
      <c r="O18" s="1632">
        <v>137.19999999999999</v>
      </c>
      <c r="P18" s="1632"/>
      <c r="Q18" s="1632"/>
      <c r="R18" s="1632"/>
      <c r="S18" s="477"/>
      <c r="T18" s="1500">
        <v>137.30000000000001</v>
      </c>
      <c r="U18" s="1500"/>
      <c r="V18" s="1500"/>
      <c r="W18" s="477"/>
      <c r="X18" s="1500">
        <v>139.6</v>
      </c>
      <c r="Y18" s="1500"/>
      <c r="Z18" s="1500"/>
      <c r="AA18" s="16"/>
      <c r="AB18" s="16"/>
    </row>
    <row r="19" spans="1:28" ht="2.25" customHeight="1">
      <c r="A19" s="4"/>
      <c r="B19" s="30"/>
      <c r="C19" s="621"/>
      <c r="D19" s="1060"/>
      <c r="E19" s="1066"/>
      <c r="F19" s="1634"/>
      <c r="G19" s="1634"/>
      <c r="H19" s="1634"/>
      <c r="I19" s="1634"/>
      <c r="J19" s="1058"/>
      <c r="K19" s="1635"/>
      <c r="L19" s="1634"/>
      <c r="M19" s="1634"/>
      <c r="N19" s="536"/>
      <c r="O19" s="1636"/>
      <c r="P19" s="1636"/>
      <c r="Q19" s="1636"/>
      <c r="R19" s="1636"/>
      <c r="S19" s="477"/>
      <c r="T19" s="1634"/>
      <c r="U19" s="1634"/>
      <c r="V19" s="1634"/>
      <c r="W19" s="477"/>
      <c r="X19" s="1634"/>
      <c r="Y19" s="1634"/>
      <c r="Z19" s="1634"/>
      <c r="AA19" s="16"/>
      <c r="AB19" s="16"/>
    </row>
    <row r="20" spans="1:28" ht="10.5" customHeight="1">
      <c r="A20" s="4"/>
      <c r="B20" s="30"/>
      <c r="C20" s="1633" t="s">
        <v>609</v>
      </c>
      <c r="D20" s="1633"/>
      <c r="E20" s="1066"/>
      <c r="F20" s="1634">
        <v>47.499999999999993</v>
      </c>
      <c r="G20" s="1634"/>
      <c r="H20" s="1634"/>
      <c r="I20" s="1634"/>
      <c r="J20" s="1089"/>
      <c r="K20" s="1635">
        <v>89.3</v>
      </c>
      <c r="L20" s="1634"/>
      <c r="M20" s="1634"/>
      <c r="N20" s="1090"/>
      <c r="O20" s="1636">
        <v>85.1</v>
      </c>
      <c r="P20" s="1636"/>
      <c r="Q20" s="1636"/>
      <c r="R20" s="1636"/>
      <c r="S20" s="477"/>
      <c r="T20" s="1634">
        <v>77.399999999999991</v>
      </c>
      <c r="U20" s="1634"/>
      <c r="V20" s="1634"/>
      <c r="W20" s="477"/>
      <c r="X20" s="1634">
        <v>75.400000000000006</v>
      </c>
      <c r="Y20" s="1634"/>
      <c r="Z20" s="1634"/>
      <c r="AA20" s="1091"/>
      <c r="AB20" s="299"/>
    </row>
    <row r="21" spans="1:28" ht="9.75" customHeight="1">
      <c r="A21" s="4"/>
      <c r="B21" s="30"/>
      <c r="C21" s="621"/>
      <c r="D21" s="1060" t="s">
        <v>105</v>
      </c>
      <c r="E21" s="1066"/>
      <c r="F21" s="1500">
        <v>19.5</v>
      </c>
      <c r="G21" s="1500"/>
      <c r="H21" s="1500"/>
      <c r="I21" s="1500"/>
      <c r="J21" s="1058"/>
      <c r="K21" s="1631">
        <v>44.1</v>
      </c>
      <c r="L21" s="1500"/>
      <c r="M21" s="1500"/>
      <c r="N21" s="536"/>
      <c r="O21" s="1632">
        <v>40.900000000000006</v>
      </c>
      <c r="P21" s="1632"/>
      <c r="Q21" s="1632"/>
      <c r="R21" s="1632"/>
      <c r="S21" s="477"/>
      <c r="T21" s="1500">
        <v>31.8</v>
      </c>
      <c r="U21" s="1500"/>
      <c r="V21" s="1500"/>
      <c r="W21" s="477"/>
      <c r="X21" s="1500">
        <v>34.1</v>
      </c>
      <c r="Y21" s="1500"/>
      <c r="Z21" s="1500"/>
      <c r="AA21" s="16"/>
      <c r="AB21" s="16"/>
    </row>
    <row r="22" spans="1:28" ht="9.75" customHeight="1">
      <c r="A22" s="4"/>
      <c r="B22" s="30"/>
      <c r="C22" s="621"/>
      <c r="D22" s="1060" t="s">
        <v>104</v>
      </c>
      <c r="E22" s="1066"/>
      <c r="F22" s="1500">
        <v>27.900000000000006</v>
      </c>
      <c r="G22" s="1500"/>
      <c r="H22" s="1500"/>
      <c r="I22" s="1500"/>
      <c r="J22" s="1058"/>
      <c r="K22" s="1631">
        <v>45.099999999999994</v>
      </c>
      <c r="L22" s="1500"/>
      <c r="M22" s="1500"/>
      <c r="N22" s="536"/>
      <c r="O22" s="1632">
        <v>44.400000000000006</v>
      </c>
      <c r="P22" s="1632"/>
      <c r="Q22" s="1632"/>
      <c r="R22" s="1632"/>
      <c r="S22" s="477"/>
      <c r="T22" s="1500">
        <v>45.599999999999994</v>
      </c>
      <c r="U22" s="1500"/>
      <c r="V22" s="1500"/>
      <c r="W22" s="477"/>
      <c r="X22" s="1500">
        <v>41.5</v>
      </c>
      <c r="Y22" s="1500"/>
      <c r="Z22" s="1500"/>
      <c r="AA22" s="16"/>
      <c r="AB22" s="16"/>
    </row>
    <row r="23" spans="1:28" ht="2.25" customHeight="1">
      <c r="A23" s="4"/>
      <c r="B23" s="30"/>
      <c r="C23" s="621"/>
      <c r="D23" s="621"/>
      <c r="E23" s="1066"/>
      <c r="F23" s="16"/>
      <c r="G23" s="16"/>
      <c r="H23" s="16"/>
      <c r="I23" s="8"/>
      <c r="J23" s="8"/>
      <c r="K23" s="8"/>
      <c r="L23" s="8"/>
      <c r="M23" s="16"/>
      <c r="N23" s="16"/>
      <c r="O23" s="16"/>
      <c r="P23" s="16"/>
      <c r="Q23" s="16"/>
      <c r="R23" s="16"/>
      <c r="S23" s="16"/>
      <c r="T23" s="16"/>
      <c r="U23" s="16"/>
      <c r="V23" s="8"/>
      <c r="W23" s="8"/>
      <c r="X23" s="1092"/>
      <c r="Y23" s="1092"/>
      <c r="Z23" s="1092"/>
      <c r="AA23" s="8"/>
      <c r="AB23" s="4"/>
    </row>
    <row r="24" spans="1:28" ht="36" customHeight="1">
      <c r="A24" s="4"/>
      <c r="B24" s="30"/>
      <c r="C24" s="1511" t="s">
        <v>352</v>
      </c>
      <c r="D24" s="1511"/>
      <c r="E24" s="1511"/>
      <c r="F24" s="1511"/>
      <c r="G24" s="1511"/>
      <c r="H24" s="1511"/>
      <c r="I24" s="1511"/>
      <c r="J24" s="1511"/>
      <c r="K24" s="1511"/>
      <c r="L24" s="1511"/>
      <c r="M24" s="1511"/>
      <c r="N24" s="1511"/>
      <c r="O24" s="1511"/>
      <c r="P24" s="1511"/>
      <c r="Q24" s="1511"/>
      <c r="R24" s="1511"/>
      <c r="S24" s="1511"/>
      <c r="T24" s="1511"/>
      <c r="U24" s="1511"/>
      <c r="V24" s="1511"/>
      <c r="W24" s="1511"/>
      <c r="X24" s="1511"/>
      <c r="Y24" s="1511"/>
      <c r="Z24" s="1511"/>
      <c r="AA24" s="8"/>
      <c r="AB24" s="4"/>
    </row>
    <row r="25" spans="1:28" ht="12" customHeight="1">
      <c r="A25" s="4"/>
      <c r="B25" s="30"/>
      <c r="C25" s="95" t="s">
        <v>610</v>
      </c>
      <c r="D25" s="560"/>
      <c r="E25" s="560"/>
      <c r="F25" s="560"/>
      <c r="G25" s="560"/>
      <c r="H25" s="560"/>
      <c r="I25" s="560"/>
      <c r="J25" s="560"/>
      <c r="K25" s="560"/>
      <c r="L25" s="560"/>
      <c r="M25" s="1093" t="s">
        <v>149</v>
      </c>
      <c r="N25" s="560"/>
      <c r="O25" s="560"/>
      <c r="P25" s="560"/>
      <c r="Q25" s="560"/>
      <c r="R25" s="560"/>
      <c r="S25" s="560"/>
      <c r="T25" s="560"/>
      <c r="U25" s="560"/>
      <c r="V25" s="560"/>
      <c r="W25" s="560"/>
      <c r="X25" s="560"/>
      <c r="Y25" s="560"/>
      <c r="Z25" s="560"/>
      <c r="AA25" s="8"/>
      <c r="AB25" s="4"/>
    </row>
    <row r="26" spans="1:28" ht="3.75" customHeight="1" thickBot="1">
      <c r="A26" s="4"/>
      <c r="B26" s="30"/>
      <c r="C26" s="53"/>
      <c r="D26" s="1066"/>
      <c r="E26" s="1066"/>
      <c r="F26" s="1066"/>
      <c r="G26" s="1066"/>
      <c r="H26" s="1066"/>
      <c r="I26" s="1066"/>
      <c r="J26" s="1066"/>
      <c r="K26" s="1066"/>
      <c r="L26" s="1066"/>
      <c r="M26" s="1066"/>
      <c r="N26" s="1066"/>
      <c r="O26" s="5"/>
      <c r="P26" s="5"/>
      <c r="Q26" s="5"/>
      <c r="R26" s="5"/>
      <c r="S26" s="5"/>
      <c r="T26" s="5"/>
      <c r="U26" s="5"/>
      <c r="V26" s="5"/>
      <c r="W26" s="5"/>
      <c r="X26" s="5"/>
      <c r="Y26" s="5"/>
      <c r="Z26" s="1059"/>
      <c r="AA26" s="8"/>
      <c r="AB26" s="4"/>
    </row>
    <row r="27" spans="1:28" ht="13.5" thickBot="1">
      <c r="A27" s="4"/>
      <c r="B27" s="30"/>
      <c r="C27" s="1078" t="s">
        <v>19</v>
      </c>
      <c r="D27" s="1079"/>
      <c r="E27" s="1079"/>
      <c r="F27" s="1079"/>
      <c r="G27" s="1079"/>
      <c r="H27" s="1079"/>
      <c r="I27" s="1079"/>
      <c r="J27" s="1079"/>
      <c r="K27" s="1079"/>
      <c r="L27" s="1079"/>
      <c r="M27" s="1079"/>
      <c r="N27" s="1079"/>
      <c r="O27" s="1080"/>
      <c r="P27" s="1080"/>
      <c r="Q27" s="1080"/>
      <c r="R27" s="1080"/>
      <c r="S27" s="1080"/>
      <c r="T27" s="1080"/>
      <c r="U27" s="1080"/>
      <c r="V27" s="1080"/>
      <c r="W27" s="1080"/>
      <c r="X27" s="1080"/>
      <c r="Y27" s="1080"/>
      <c r="Z27" s="1081"/>
      <c r="AA27" s="8"/>
      <c r="AB27" s="4"/>
    </row>
    <row r="28" spans="1:28" ht="3" customHeight="1">
      <c r="A28" s="4"/>
      <c r="B28" s="30"/>
      <c r="C28" s="8"/>
      <c r="D28" s="8"/>
      <c r="E28" s="8"/>
      <c r="F28" s="8"/>
      <c r="G28" s="8"/>
      <c r="H28" s="8"/>
      <c r="I28" s="8"/>
      <c r="J28" s="8"/>
      <c r="K28" s="8"/>
      <c r="L28" s="8"/>
      <c r="M28" s="8"/>
      <c r="N28" s="8"/>
      <c r="O28" s="8"/>
      <c r="P28" s="8"/>
      <c r="Q28" s="8"/>
      <c r="R28" s="8"/>
      <c r="S28" s="8"/>
      <c r="T28" s="8"/>
      <c r="U28" s="8"/>
      <c r="V28" s="318"/>
      <c r="W28" s="543"/>
      <c r="X28" s="318"/>
      <c r="Y28" s="318"/>
      <c r="Z28" s="1059"/>
      <c r="AA28" s="8"/>
      <c r="AB28" s="4"/>
    </row>
    <row r="29" spans="1:28" ht="13.5" customHeight="1">
      <c r="A29" s="4"/>
      <c r="B29" s="30"/>
      <c r="C29" s="1615" t="s">
        <v>611</v>
      </c>
      <c r="D29" s="1616"/>
      <c r="E29" s="1616"/>
      <c r="F29" s="1616"/>
      <c r="G29" s="1616"/>
      <c r="H29" s="1616"/>
      <c r="I29" s="1616"/>
      <c r="J29" s="1616"/>
      <c r="K29" s="1616"/>
      <c r="L29" s="1616"/>
      <c r="M29" s="1616"/>
      <c r="N29" s="1616"/>
      <c r="O29" s="1616"/>
      <c r="P29" s="1616"/>
      <c r="Q29" s="1616"/>
      <c r="R29" s="1616"/>
      <c r="S29" s="1616"/>
      <c r="T29" s="1616"/>
      <c r="U29" s="1616"/>
      <c r="V29" s="1616"/>
      <c r="W29" s="1616"/>
      <c r="X29" s="1616"/>
      <c r="Y29" s="1616"/>
      <c r="Z29" s="1617"/>
      <c r="AA29" s="8"/>
      <c r="AB29" s="4"/>
    </row>
    <row r="30" spans="1:28" ht="3.75" customHeight="1">
      <c r="A30" s="4"/>
      <c r="B30" s="30"/>
      <c r="C30" s="1618" t="s">
        <v>118</v>
      </c>
      <c r="D30" s="1618"/>
      <c r="E30" s="1094"/>
      <c r="F30" s="1094"/>
      <c r="G30" s="1094"/>
      <c r="H30" s="1094"/>
      <c r="J30" s="1095"/>
      <c r="K30" s="1095"/>
      <c r="L30" s="1094"/>
      <c r="N30" s="1095"/>
      <c r="O30" s="1095"/>
      <c r="P30" s="1094"/>
      <c r="R30" s="1095"/>
      <c r="S30" s="1094"/>
      <c r="U30" s="1095"/>
      <c r="V30" s="1095"/>
      <c r="W30" s="1094"/>
      <c r="X30" s="4"/>
      <c r="Y30" s="4"/>
      <c r="Z30" s="1095"/>
      <c r="AA30" s="8"/>
      <c r="AB30" s="4"/>
    </row>
    <row r="31" spans="1:28" ht="11.25" customHeight="1">
      <c r="A31" s="4"/>
      <c r="B31" s="30"/>
      <c r="C31" s="1599"/>
      <c r="D31" s="1599"/>
      <c r="E31" s="4"/>
      <c r="F31" s="4"/>
      <c r="G31" s="4"/>
      <c r="H31" s="4"/>
      <c r="I31" s="1628">
        <v>2010</v>
      </c>
      <c r="J31" s="1623"/>
      <c r="K31" s="1623"/>
      <c r="L31" s="1096"/>
      <c r="M31" s="1623" t="s">
        <v>612</v>
      </c>
      <c r="N31" s="1623"/>
      <c r="O31" s="1623"/>
      <c r="P31" s="614"/>
      <c r="Q31" s="1629">
        <v>2011</v>
      </c>
      <c r="R31" s="1630"/>
      <c r="S31" s="1630"/>
      <c r="T31" s="1619" t="s">
        <v>613</v>
      </c>
      <c r="U31" s="1619"/>
      <c r="V31" s="1619"/>
      <c r="W31" s="1096"/>
      <c r="X31" s="1619" t="s">
        <v>614</v>
      </c>
      <c r="Y31" s="1619"/>
      <c r="Z31" s="1619"/>
      <c r="AA31" s="18"/>
      <c r="AB31" s="4"/>
    </row>
    <row r="32" spans="1:28" s="12" customFormat="1" ht="21.75" customHeight="1">
      <c r="A32" s="11"/>
      <c r="B32" s="31"/>
      <c r="C32" s="21"/>
      <c r="D32" s="21"/>
      <c r="E32" s="21"/>
      <c r="F32" s="21"/>
      <c r="G32" s="21"/>
      <c r="H32" s="21"/>
      <c r="I32" s="1623" t="s">
        <v>615</v>
      </c>
      <c r="J32" s="1623"/>
      <c r="K32" s="1623"/>
      <c r="L32" s="1097"/>
      <c r="M32" s="1098" t="s">
        <v>616</v>
      </c>
      <c r="N32" s="1099"/>
      <c r="O32" s="1100" t="s">
        <v>617</v>
      </c>
      <c r="P32" s="1097"/>
      <c r="Q32" s="1518" t="s">
        <v>615</v>
      </c>
      <c r="R32" s="1518"/>
      <c r="S32" s="477"/>
      <c r="T32" s="1098" t="s">
        <v>616</v>
      </c>
      <c r="U32" s="1099"/>
      <c r="V32" s="1100" t="s">
        <v>617</v>
      </c>
      <c r="W32" s="308"/>
      <c r="X32" s="1098" t="s">
        <v>616</v>
      </c>
      <c r="Y32" s="1099"/>
      <c r="Z32" s="1100" t="s">
        <v>617</v>
      </c>
      <c r="AA32" s="18"/>
      <c r="AB32" s="11"/>
    </row>
    <row r="33" spans="1:28" s="1111" customFormat="1" ht="9.75" customHeight="1">
      <c r="A33" s="1101"/>
      <c r="B33" s="1102"/>
      <c r="C33" s="1624" t="s">
        <v>101</v>
      </c>
      <c r="D33" s="1624"/>
      <c r="E33" s="1103"/>
      <c r="F33" s="1103"/>
      <c r="G33" s="1103"/>
      <c r="H33" s="1103"/>
      <c r="I33" s="1625">
        <f>+I35+I42+I43</f>
        <v>557176</v>
      </c>
      <c r="J33" s="1625"/>
      <c r="K33" s="1625"/>
      <c r="L33" s="1104"/>
      <c r="M33" s="1105">
        <f>+M35+M42+M43</f>
        <v>472858</v>
      </c>
      <c r="N33" s="1106"/>
      <c r="O33" s="1107">
        <f t="shared" ref="O33:O43" si="0">+M33/I33*100</f>
        <v>84.866900225422498</v>
      </c>
      <c r="P33" s="1108"/>
      <c r="Q33" s="1626">
        <f>+Q35+Q42+Q43</f>
        <v>539120</v>
      </c>
      <c r="R33" s="1626"/>
      <c r="S33" s="1109"/>
      <c r="T33" s="1105">
        <f>+T35+T42+T43</f>
        <v>382241</v>
      </c>
      <c r="U33" s="1105"/>
      <c r="V33" s="1107">
        <f>+T33/Q33*100</f>
        <v>70.900912598308352</v>
      </c>
      <c r="W33" s="1110"/>
      <c r="X33" s="1105">
        <f>+X35+X42+X43</f>
        <v>408045</v>
      </c>
      <c r="Y33" s="1105"/>
      <c r="Z33" s="1107">
        <f>+X33/Q33*100</f>
        <v>75.687231043181484</v>
      </c>
      <c r="AA33" s="18"/>
      <c r="AB33" s="1101"/>
    </row>
    <row r="34" spans="1:28" s="9" customFormat="1" ht="9.75" customHeight="1">
      <c r="A34" s="1112"/>
      <c r="B34" s="1113"/>
      <c r="C34" s="1114" t="s">
        <v>618</v>
      </c>
      <c r="D34" s="1114"/>
      <c r="E34" s="1114"/>
      <c r="F34" s="1114"/>
      <c r="G34" s="1114"/>
      <c r="H34" s="1114"/>
      <c r="I34" s="1627"/>
      <c r="J34" s="1627"/>
      <c r="K34" s="1627"/>
      <c r="L34" s="483"/>
      <c r="M34" s="318"/>
      <c r="N34" s="483"/>
      <c r="O34" s="1115"/>
      <c r="P34" s="1116"/>
      <c r="Q34" s="1627"/>
      <c r="R34" s="1627"/>
      <c r="S34" s="1627"/>
      <c r="T34" s="318"/>
      <c r="U34" s="318"/>
      <c r="V34" s="1117"/>
      <c r="W34" s="1116"/>
      <c r="X34" s="318"/>
      <c r="Y34" s="318"/>
      <c r="Z34" s="1117"/>
      <c r="AA34" s="18"/>
      <c r="AB34" s="1112"/>
    </row>
    <row r="35" spans="1:28" s="1126" customFormat="1" ht="9.75" customHeight="1">
      <c r="A35" s="1118"/>
      <c r="B35" s="1119"/>
      <c r="C35" s="1062" t="s">
        <v>619</v>
      </c>
      <c r="D35" s="1062"/>
      <c r="E35" s="1062"/>
      <c r="F35" s="1062"/>
      <c r="G35" s="1062"/>
      <c r="H35" s="1062"/>
      <c r="I35" s="1621">
        <f>+I36+I41</f>
        <v>206236</v>
      </c>
      <c r="J35" s="1621"/>
      <c r="K35" s="1621"/>
      <c r="L35" s="1120"/>
      <c r="M35" s="1121">
        <f>+M36+M41</f>
        <v>166272</v>
      </c>
      <c r="N35" s="14"/>
      <c r="O35" s="1115">
        <f t="shared" si="0"/>
        <v>80.622199809926485</v>
      </c>
      <c r="P35" s="1122"/>
      <c r="Q35" s="1621">
        <f>+Q36+Q41</f>
        <v>215786</v>
      </c>
      <c r="R35" s="1621"/>
      <c r="S35" s="1123"/>
      <c r="T35" s="1121">
        <f>+T36+T41</f>
        <v>140375</v>
      </c>
      <c r="U35" s="1121"/>
      <c r="V35" s="1124">
        <f t="shared" ref="V35:V49" si="1">+T35/Q35*100</f>
        <v>65.052876460938151</v>
      </c>
      <c r="W35" s="1125"/>
      <c r="X35" s="1121">
        <f>+X36+X41</f>
        <v>150479</v>
      </c>
      <c r="Y35" s="1121"/>
      <c r="Z35" s="1124">
        <f t="shared" ref="Z35:Z43" si="2">+X35/Q35*100</f>
        <v>69.735293299843363</v>
      </c>
      <c r="AA35" s="14"/>
      <c r="AB35" s="1118"/>
    </row>
    <row r="36" spans="1:28" s="397" customFormat="1" ht="9.75" customHeight="1">
      <c r="A36" s="1127"/>
      <c r="B36" s="1128"/>
      <c r="C36" s="1129" t="s">
        <v>620</v>
      </c>
      <c r="D36" s="1129"/>
      <c r="E36" s="1129"/>
      <c r="F36" s="1129"/>
      <c r="G36" s="1129"/>
      <c r="H36" s="1129"/>
      <c r="I36" s="1613">
        <v>132352</v>
      </c>
      <c r="J36" s="1613"/>
      <c r="K36" s="1613"/>
      <c r="L36" s="483"/>
      <c r="M36" s="1130">
        <v>102924</v>
      </c>
      <c r="N36" s="483"/>
      <c r="O36" s="1131">
        <f>+M36/I36*100</f>
        <v>77.765352998065765</v>
      </c>
      <c r="P36" s="1132"/>
      <c r="Q36" s="1613">
        <v>125786</v>
      </c>
      <c r="R36" s="1613"/>
      <c r="S36" s="1133"/>
      <c r="T36" s="1130">
        <v>87569</v>
      </c>
      <c r="U36" s="1130"/>
      <c r="V36" s="1134">
        <f t="shared" si="1"/>
        <v>69.617445502679161</v>
      </c>
      <c r="W36" s="1135"/>
      <c r="X36" s="1130">
        <v>93474</v>
      </c>
      <c r="Y36" s="1130"/>
      <c r="Z36" s="1134">
        <f t="shared" si="2"/>
        <v>74.311926605504581</v>
      </c>
      <c r="AA36" s="18"/>
      <c r="AB36" s="1127"/>
    </row>
    <row r="37" spans="1:28" s="397" customFormat="1" ht="9.75" customHeight="1">
      <c r="A37" s="1127"/>
      <c r="B37" s="1128"/>
      <c r="C37" s="1055" t="s">
        <v>621</v>
      </c>
      <c r="D37" s="1055"/>
      <c r="E37" s="1055"/>
      <c r="F37" s="1055"/>
      <c r="G37" s="1055"/>
      <c r="H37" s="1055"/>
      <c r="I37" s="1613">
        <v>47282</v>
      </c>
      <c r="J37" s="1613"/>
      <c r="K37" s="1613"/>
      <c r="L37" s="483"/>
      <c r="M37" s="1130">
        <v>33770</v>
      </c>
      <c r="N37" s="483"/>
      <c r="O37" s="1131">
        <f t="shared" si="0"/>
        <v>71.422528657840189</v>
      </c>
      <c r="P37" s="1132"/>
      <c r="Q37" s="1613">
        <v>45877</v>
      </c>
      <c r="R37" s="1613"/>
      <c r="S37" s="1133"/>
      <c r="T37" s="1130">
        <v>27908</v>
      </c>
      <c r="U37" s="1130"/>
      <c r="V37" s="1134">
        <f t="shared" si="1"/>
        <v>60.832225298079642</v>
      </c>
      <c r="W37" s="1135"/>
      <c r="X37" s="1130">
        <v>29188</v>
      </c>
      <c r="Y37" s="1130"/>
      <c r="Z37" s="1134">
        <f t="shared" si="2"/>
        <v>63.622294395884651</v>
      </c>
      <c r="AA37" s="18"/>
      <c r="AB37" s="1127"/>
    </row>
    <row r="38" spans="1:28" s="397" customFormat="1" ht="9.75" customHeight="1">
      <c r="A38" s="1127"/>
      <c r="B38" s="1128"/>
      <c r="C38" s="1055" t="s">
        <v>622</v>
      </c>
      <c r="D38" s="1055"/>
      <c r="E38" s="1055"/>
      <c r="F38" s="1055"/>
      <c r="G38" s="1055"/>
      <c r="H38" s="1055"/>
      <c r="I38" s="1613">
        <v>16310</v>
      </c>
      <c r="J38" s="1613"/>
      <c r="K38" s="1613"/>
      <c r="L38" s="483"/>
      <c r="M38" s="1130">
        <v>10609</v>
      </c>
      <c r="N38" s="483"/>
      <c r="O38" s="1131">
        <f t="shared" si="0"/>
        <v>65.045984058859602</v>
      </c>
      <c r="P38" s="1132"/>
      <c r="Q38" s="1613">
        <v>12654</v>
      </c>
      <c r="R38" s="1613"/>
      <c r="S38" s="1133"/>
      <c r="T38" s="1130">
        <v>8126</v>
      </c>
      <c r="U38" s="1130"/>
      <c r="V38" s="1134">
        <f t="shared" si="1"/>
        <v>64.216848427374742</v>
      </c>
      <c r="W38" s="1135"/>
      <c r="X38" s="1130">
        <v>8659</v>
      </c>
      <c r="Y38" s="1130"/>
      <c r="Z38" s="1134">
        <f t="shared" si="2"/>
        <v>68.428955271060531</v>
      </c>
      <c r="AA38" s="18"/>
      <c r="AB38" s="1127"/>
    </row>
    <row r="39" spans="1:28" s="397" customFormat="1" ht="9.75" customHeight="1">
      <c r="A39" s="1127"/>
      <c r="B39" s="1128"/>
      <c r="C39" s="1055" t="s">
        <v>623</v>
      </c>
      <c r="D39" s="1055"/>
      <c r="E39" s="1055"/>
      <c r="F39" s="1055"/>
      <c r="G39" s="1055"/>
      <c r="H39" s="1055"/>
      <c r="I39" s="1613">
        <v>66202</v>
      </c>
      <c r="J39" s="1613"/>
      <c r="K39" s="1613"/>
      <c r="L39" s="483"/>
      <c r="M39" s="1130">
        <v>57138</v>
      </c>
      <c r="N39" s="483"/>
      <c r="O39" s="1131">
        <f t="shared" si="0"/>
        <v>86.308570738044168</v>
      </c>
      <c r="P39" s="1132"/>
      <c r="Q39" s="1613">
        <v>64730</v>
      </c>
      <c r="R39" s="1613"/>
      <c r="S39" s="1133"/>
      <c r="T39" s="1130">
        <v>49723</v>
      </c>
      <c r="U39" s="1130"/>
      <c r="V39" s="1134">
        <f t="shared" si="1"/>
        <v>76.816004943611929</v>
      </c>
      <c r="W39" s="1135"/>
      <c r="X39" s="1130">
        <v>53741</v>
      </c>
      <c r="Y39" s="1130"/>
      <c r="Z39" s="1134">
        <f t="shared" si="2"/>
        <v>83.023327668777995</v>
      </c>
      <c r="AA39" s="18"/>
      <c r="AB39" s="1127"/>
    </row>
    <row r="40" spans="1:28" s="397" customFormat="1" ht="9.75" customHeight="1">
      <c r="A40" s="1127"/>
      <c r="B40" s="1128"/>
      <c r="C40" s="1136" t="s">
        <v>624</v>
      </c>
      <c r="D40" s="1136"/>
      <c r="E40" s="1136"/>
      <c r="F40" s="1136"/>
      <c r="G40" s="1136"/>
      <c r="H40" s="1136"/>
      <c r="I40" s="1613">
        <v>2558</v>
      </c>
      <c r="J40" s="1613"/>
      <c r="K40" s="1613"/>
      <c r="L40" s="483"/>
      <c r="M40" s="1130">
        <v>1407</v>
      </c>
      <c r="N40" s="483"/>
      <c r="O40" s="1131">
        <f t="shared" si="0"/>
        <v>55.00390930414386</v>
      </c>
      <c r="P40" s="1132"/>
      <c r="Q40" s="1613">
        <v>2525</v>
      </c>
      <c r="R40" s="1613"/>
      <c r="S40" s="1133"/>
      <c r="T40" s="1130">
        <v>1812</v>
      </c>
      <c r="U40" s="1130"/>
      <c r="V40" s="1134">
        <f t="shared" si="1"/>
        <v>71.762376237623755</v>
      </c>
      <c r="W40" s="1135"/>
      <c r="X40" s="1130">
        <v>1886</v>
      </c>
      <c r="Y40" s="1130"/>
      <c r="Z40" s="1134">
        <f t="shared" si="2"/>
        <v>74.693069306930695</v>
      </c>
      <c r="AA40" s="18"/>
      <c r="AB40" s="1127"/>
    </row>
    <row r="41" spans="1:28" s="397" customFormat="1" ht="9.75" customHeight="1">
      <c r="A41" s="1127"/>
      <c r="B41" s="1128"/>
      <c r="C41" s="1129" t="s">
        <v>625</v>
      </c>
      <c r="D41" s="1129"/>
      <c r="E41" s="1129"/>
      <c r="F41" s="1129"/>
      <c r="G41" s="1129"/>
      <c r="H41" s="1129"/>
      <c r="I41" s="1613">
        <v>73884</v>
      </c>
      <c r="J41" s="1613"/>
      <c r="K41" s="1613"/>
      <c r="L41" s="483"/>
      <c r="M41" s="1137">
        <v>63348</v>
      </c>
      <c r="N41" s="483"/>
      <c r="O41" s="1131">
        <f t="shared" si="0"/>
        <v>85.73980834822153</v>
      </c>
      <c r="P41" s="1132"/>
      <c r="Q41" s="1613">
        <v>90000</v>
      </c>
      <c r="R41" s="1613"/>
      <c r="S41" s="1133"/>
      <c r="T41" s="1130">
        <v>52806</v>
      </c>
      <c r="U41" s="1130"/>
      <c r="V41" s="1134">
        <f t="shared" si="1"/>
        <v>58.673333333333332</v>
      </c>
      <c r="W41" s="1135"/>
      <c r="X41" s="1130">
        <v>57005</v>
      </c>
      <c r="Y41" s="1130"/>
      <c r="Z41" s="1134">
        <f t="shared" si="2"/>
        <v>63.338888888888889</v>
      </c>
      <c r="AA41" s="18"/>
      <c r="AB41" s="1127"/>
    </row>
    <row r="42" spans="1:28" s="1126" customFormat="1" ht="9.75" customHeight="1">
      <c r="A42" s="1118"/>
      <c r="B42" s="1119"/>
      <c r="C42" s="1062" t="s">
        <v>626</v>
      </c>
      <c r="D42" s="1062"/>
      <c r="E42" s="1062"/>
      <c r="F42" s="1062"/>
      <c r="G42" s="1062"/>
      <c r="H42" s="1062"/>
      <c r="I42" s="1621">
        <v>336942</v>
      </c>
      <c r="J42" s="1621"/>
      <c r="K42" s="1621"/>
      <c r="L42" s="1120"/>
      <c r="M42" s="1138">
        <v>295513</v>
      </c>
      <c r="N42" s="1120"/>
      <c r="O42" s="1139">
        <f t="shared" si="0"/>
        <v>87.704412035305779</v>
      </c>
      <c r="P42" s="1140"/>
      <c r="Q42" s="1622">
        <v>309575</v>
      </c>
      <c r="R42" s="1622"/>
      <c r="S42" s="1141"/>
      <c r="T42" s="1142">
        <v>231330</v>
      </c>
      <c r="U42" s="1138"/>
      <c r="V42" s="1124">
        <f t="shared" si="1"/>
        <v>74.725026245659379</v>
      </c>
      <c r="W42" s="1125"/>
      <c r="X42" s="1142">
        <v>247136</v>
      </c>
      <c r="Y42" s="1138"/>
      <c r="Z42" s="1124">
        <f t="shared" si="2"/>
        <v>79.830735686021157</v>
      </c>
      <c r="AA42" s="14"/>
      <c r="AB42" s="1118"/>
    </row>
    <row r="43" spans="1:28" s="1126" customFormat="1" ht="9.75" customHeight="1">
      <c r="A43" s="1118"/>
      <c r="B43" s="1119"/>
      <c r="C43" s="1062" t="s">
        <v>627</v>
      </c>
      <c r="D43" s="1062"/>
      <c r="E43" s="1062"/>
      <c r="F43" s="1062"/>
      <c r="G43" s="1062"/>
      <c r="H43" s="1062"/>
      <c r="I43" s="1621">
        <v>13998</v>
      </c>
      <c r="J43" s="1621"/>
      <c r="K43" s="1621"/>
      <c r="L43" s="1120"/>
      <c r="M43" s="1138">
        <v>11073</v>
      </c>
      <c r="N43" s="1120"/>
      <c r="O43" s="1139">
        <f t="shared" si="0"/>
        <v>79.104157736819545</v>
      </c>
      <c r="P43" s="1140"/>
      <c r="Q43" s="1622">
        <v>13759</v>
      </c>
      <c r="R43" s="1622"/>
      <c r="S43" s="1141"/>
      <c r="T43" s="1142">
        <v>10536</v>
      </c>
      <c r="U43" s="1138"/>
      <c r="V43" s="1124">
        <f t="shared" si="1"/>
        <v>76.575332509630059</v>
      </c>
      <c r="W43" s="1125"/>
      <c r="X43" s="1142">
        <v>10430</v>
      </c>
      <c r="Y43" s="1138"/>
      <c r="Z43" s="1124">
        <f t="shared" si="2"/>
        <v>75.80492768369794</v>
      </c>
      <c r="AA43" s="14"/>
      <c r="AB43" s="1118"/>
    </row>
    <row r="44" spans="1:28" s="9" customFormat="1" ht="10.5" customHeight="1">
      <c r="A44" s="1112"/>
      <c r="B44" s="1113"/>
      <c r="C44" s="1114" t="s">
        <v>628</v>
      </c>
      <c r="D44" s="1114"/>
      <c r="E44" s="1114"/>
      <c r="F44" s="1114"/>
      <c r="G44" s="1114"/>
      <c r="H44" s="1114"/>
      <c r="I44" s="1621"/>
      <c r="J44" s="1621"/>
      <c r="K44" s="1621"/>
      <c r="L44" s="483"/>
      <c r="M44" s="1143"/>
      <c r="N44" s="483"/>
      <c r="O44" s="1144"/>
      <c r="P44" s="1143"/>
      <c r="Q44" s="1145"/>
      <c r="R44" s="1145"/>
      <c r="S44" s="1145"/>
      <c r="T44" s="1143"/>
      <c r="U44" s="1143"/>
      <c r="V44" s="1134"/>
      <c r="W44" s="1135"/>
      <c r="X44" s="1143"/>
      <c r="Y44" s="1143"/>
      <c r="Z44" s="1134"/>
      <c r="AA44" s="55"/>
      <c r="AB44" s="1112"/>
    </row>
    <row r="45" spans="1:28" s="397" customFormat="1" ht="9.75" customHeight="1">
      <c r="A45" s="1127"/>
      <c r="B45" s="1128"/>
      <c r="C45" s="1065" t="s">
        <v>629</v>
      </c>
      <c r="D45" s="1065"/>
      <c r="E45" s="1065"/>
      <c r="F45" s="1065"/>
      <c r="G45" s="1065"/>
      <c r="H45" s="1065"/>
      <c r="I45" s="1613">
        <f>123765+I41</f>
        <v>197649</v>
      </c>
      <c r="J45" s="1613"/>
      <c r="K45" s="1613"/>
      <c r="L45" s="55"/>
      <c r="M45" s="128">
        <f>103686+M41</f>
        <v>167034</v>
      </c>
      <c r="N45" s="1146"/>
      <c r="O45" s="1117">
        <f>+M45/I45*100</f>
        <v>84.510419986946559</v>
      </c>
      <c r="P45" s="128"/>
      <c r="Q45" s="1614">
        <f>106439+Q41</f>
        <v>196439</v>
      </c>
      <c r="R45" s="1614"/>
      <c r="S45" s="1147"/>
      <c r="T45" s="128">
        <f>85864+T41</f>
        <v>138670</v>
      </c>
      <c r="U45" s="128"/>
      <c r="V45" s="1134">
        <f t="shared" si="1"/>
        <v>70.591888576097418</v>
      </c>
      <c r="W45" s="809"/>
      <c r="X45" s="128">
        <f>91785+X41</f>
        <v>148790</v>
      </c>
      <c r="Y45" s="128"/>
      <c r="Z45" s="1134">
        <f>+X45/Q45*100</f>
        <v>75.743615066254662</v>
      </c>
      <c r="AA45" s="809"/>
      <c r="AB45" s="1127"/>
    </row>
    <row r="46" spans="1:28" s="397" customFormat="1" ht="9.75" customHeight="1">
      <c r="A46" s="1127"/>
      <c r="B46" s="1128"/>
      <c r="C46" s="1065" t="s">
        <v>630</v>
      </c>
      <c r="D46" s="1065"/>
      <c r="E46" s="1065"/>
      <c r="F46" s="1065"/>
      <c r="G46" s="1065"/>
      <c r="H46" s="1065"/>
      <c r="I46" s="1613">
        <f>+I47+I48</f>
        <v>274730</v>
      </c>
      <c r="J46" s="1613"/>
      <c r="K46" s="1613"/>
      <c r="L46" s="55"/>
      <c r="M46" s="128">
        <f>+M47+M48</f>
        <v>274165</v>
      </c>
      <c r="N46" s="1146"/>
      <c r="O46" s="1117">
        <f>+M46/I46*100</f>
        <v>99.794343537291169</v>
      </c>
      <c r="P46" s="128"/>
      <c r="Q46" s="1614">
        <f>+Q47+Q48</f>
        <v>262985</v>
      </c>
      <c r="R46" s="1614"/>
      <c r="S46" s="1147"/>
      <c r="T46" s="128">
        <f>+T47+T48</f>
        <v>224586</v>
      </c>
      <c r="U46" s="128"/>
      <c r="V46" s="1134">
        <f t="shared" si="1"/>
        <v>85.398787003061017</v>
      </c>
      <c r="W46" s="809"/>
      <c r="X46" s="128">
        <f>+X47+X48</f>
        <v>239929</v>
      </c>
      <c r="Y46" s="128"/>
      <c r="Z46" s="1134">
        <f>+X46/Q46*100</f>
        <v>91.232960054755978</v>
      </c>
      <c r="AA46" s="809"/>
      <c r="AB46" s="1127"/>
    </row>
    <row r="47" spans="1:28" s="397" customFormat="1" ht="9.75" customHeight="1">
      <c r="A47" s="1127"/>
      <c r="B47" s="1128"/>
      <c r="C47" s="372" t="s">
        <v>631</v>
      </c>
      <c r="D47" s="372"/>
      <c r="E47" s="372"/>
      <c r="F47" s="372"/>
      <c r="G47" s="372"/>
      <c r="H47" s="372"/>
      <c r="I47" s="1613">
        <v>173606</v>
      </c>
      <c r="J47" s="1613"/>
      <c r="K47" s="1613"/>
      <c r="L47" s="55"/>
      <c r="M47" s="128">
        <v>167806</v>
      </c>
      <c r="N47" s="1146"/>
      <c r="O47" s="1117">
        <f>+M47/I47*100</f>
        <v>96.659101643952397</v>
      </c>
      <c r="P47" s="128"/>
      <c r="Q47" s="1614">
        <v>167061</v>
      </c>
      <c r="R47" s="1614"/>
      <c r="S47" s="1147"/>
      <c r="T47" s="128">
        <v>141067</v>
      </c>
      <c r="U47" s="128"/>
      <c r="V47" s="1134">
        <f t="shared" si="1"/>
        <v>84.440413980522095</v>
      </c>
      <c r="W47" s="809"/>
      <c r="X47" s="128">
        <v>153459</v>
      </c>
      <c r="Y47" s="128"/>
      <c r="Z47" s="1134">
        <f>+X47/Q47*100</f>
        <v>91.858063820999519</v>
      </c>
      <c r="AA47" s="809"/>
      <c r="AB47" s="1127"/>
    </row>
    <row r="48" spans="1:28" s="397" customFormat="1" ht="9.75" customHeight="1">
      <c r="A48" s="1127"/>
      <c r="B48" s="1128"/>
      <c r="C48" s="372" t="s">
        <v>632</v>
      </c>
      <c r="D48" s="372"/>
      <c r="E48" s="372"/>
      <c r="F48" s="372"/>
      <c r="G48" s="372"/>
      <c r="H48" s="372"/>
      <c r="I48" s="1613">
        <v>101124</v>
      </c>
      <c r="J48" s="1613"/>
      <c r="K48" s="1613"/>
      <c r="L48" s="55"/>
      <c r="M48" s="128">
        <v>106359</v>
      </c>
      <c r="N48" s="1146"/>
      <c r="O48" s="1117">
        <f>+M48/I48*100</f>
        <v>105.17681262608282</v>
      </c>
      <c r="P48" s="128"/>
      <c r="Q48" s="1614">
        <v>95924</v>
      </c>
      <c r="R48" s="1614"/>
      <c r="S48" s="1147"/>
      <c r="T48" s="128">
        <v>83519</v>
      </c>
      <c r="U48" s="128"/>
      <c r="V48" s="1134">
        <f t="shared" si="1"/>
        <v>87.067887077269503</v>
      </c>
      <c r="W48" s="809"/>
      <c r="X48" s="128">
        <v>86470</v>
      </c>
      <c r="Y48" s="128"/>
      <c r="Z48" s="1134">
        <f>+X48/Q48*100</f>
        <v>90.144280889037148</v>
      </c>
      <c r="AA48" s="809"/>
      <c r="AB48" s="1127"/>
    </row>
    <row r="49" spans="1:28" s="397" customFormat="1" ht="9.75" customHeight="1">
      <c r="A49" s="1127"/>
      <c r="B49" s="1128"/>
      <c r="C49" s="1065" t="s">
        <v>633</v>
      </c>
      <c r="D49" s="1065"/>
      <c r="E49" s="1065"/>
      <c r="F49" s="1065"/>
      <c r="G49" s="1065"/>
      <c r="H49" s="1065"/>
      <c r="I49" s="1613">
        <v>84797</v>
      </c>
      <c r="J49" s="1613"/>
      <c r="K49" s="1613"/>
      <c r="L49" s="55"/>
      <c r="M49" s="1130">
        <v>31659</v>
      </c>
      <c r="N49" s="1146"/>
      <c r="O49" s="1117">
        <f>+M49/I49*100</f>
        <v>37.335047230444474</v>
      </c>
      <c r="P49" s="1130"/>
      <c r="Q49" s="1613">
        <v>79696</v>
      </c>
      <c r="R49" s="1613"/>
      <c r="S49" s="1133"/>
      <c r="T49" s="1130">
        <v>18985</v>
      </c>
      <c r="U49" s="1130"/>
      <c r="V49" s="1134">
        <f t="shared" si="1"/>
        <v>23.821772736398312</v>
      </c>
      <c r="W49" s="809"/>
      <c r="X49" s="1130">
        <v>19326</v>
      </c>
      <c r="Y49" s="1130"/>
      <c r="Z49" s="1134">
        <f>+X49/Q49*100</f>
        <v>24.24964866492672</v>
      </c>
      <c r="AA49" s="809"/>
      <c r="AB49" s="1127"/>
    </row>
    <row r="50" spans="1:28" s="9" customFormat="1" ht="9.75" customHeight="1">
      <c r="A50" s="1112"/>
      <c r="B50" s="1113"/>
      <c r="C50" s="289" t="s">
        <v>634</v>
      </c>
      <c r="D50" s="55"/>
      <c r="E50" s="55"/>
      <c r="F50" s="55"/>
      <c r="G50" s="55"/>
      <c r="H50" s="55"/>
      <c r="I50" s="55"/>
      <c r="J50" s="55"/>
      <c r="K50" s="55"/>
      <c r="L50" s="55"/>
      <c r="M50" s="55"/>
      <c r="N50" s="55"/>
      <c r="O50" s="55"/>
      <c r="P50" s="55"/>
      <c r="Q50" s="55"/>
      <c r="R50" s="55"/>
      <c r="S50" s="55"/>
      <c r="T50" s="318"/>
      <c r="U50" s="318"/>
      <c r="V50" s="318"/>
      <c r="W50" s="318"/>
      <c r="X50" s="318"/>
      <c r="Y50" s="318"/>
      <c r="Z50" s="168"/>
      <c r="AA50" s="55"/>
      <c r="AB50" s="1112"/>
    </row>
    <row r="51" spans="1:28" s="9" customFormat="1" ht="13.5" customHeight="1">
      <c r="A51" s="1112"/>
      <c r="B51" s="1113"/>
      <c r="C51" s="1615" t="s">
        <v>635</v>
      </c>
      <c r="D51" s="1616"/>
      <c r="E51" s="1616"/>
      <c r="F51" s="1616"/>
      <c r="G51" s="1616"/>
      <c r="H51" s="1616"/>
      <c r="I51" s="1616"/>
      <c r="J51" s="1616"/>
      <c r="K51" s="1616"/>
      <c r="L51" s="1616"/>
      <c r="M51" s="1616"/>
      <c r="N51" s="1616"/>
      <c r="O51" s="1616"/>
      <c r="P51" s="1616"/>
      <c r="Q51" s="1616"/>
      <c r="R51" s="1616"/>
      <c r="S51" s="1616"/>
      <c r="T51" s="1616"/>
      <c r="U51" s="1616"/>
      <c r="V51" s="1616"/>
      <c r="W51" s="1616"/>
      <c r="X51" s="1616"/>
      <c r="Y51" s="1616"/>
      <c r="Z51" s="1617"/>
      <c r="AA51" s="615"/>
      <c r="AB51" s="1112"/>
    </row>
    <row r="52" spans="1:28" s="9" customFormat="1" ht="3" customHeight="1">
      <c r="A52" s="1112"/>
      <c r="B52" s="1113"/>
      <c r="C52" s="1618" t="s">
        <v>118</v>
      </c>
      <c r="D52" s="1618"/>
      <c r="E52" s="55"/>
      <c r="F52" s="55"/>
      <c r="G52" s="55"/>
      <c r="H52" s="55"/>
      <c r="I52" s="55"/>
      <c r="J52" s="55"/>
      <c r="K52" s="55"/>
      <c r="L52" s="55"/>
      <c r="M52" s="55"/>
      <c r="N52" s="55"/>
      <c r="O52" s="55"/>
      <c r="P52" s="55"/>
      <c r="Q52" s="55"/>
      <c r="R52" s="55"/>
      <c r="S52" s="55"/>
      <c r="T52" s="318"/>
      <c r="U52" s="318"/>
      <c r="V52" s="318"/>
      <c r="W52" s="318"/>
      <c r="X52" s="318"/>
      <c r="Y52" s="318"/>
      <c r="Z52" s="168"/>
      <c r="AA52" s="55"/>
      <c r="AB52" s="1112"/>
    </row>
    <row r="53" spans="1:28" s="9" customFormat="1" ht="11.25" customHeight="1">
      <c r="A53" s="1112"/>
      <c r="B53" s="1113"/>
      <c r="C53" s="1599"/>
      <c r="D53" s="1599"/>
      <c r="E53" s="55"/>
      <c r="F53" s="55"/>
      <c r="G53" s="55"/>
      <c r="H53" s="55"/>
      <c r="J53" s="1148"/>
      <c r="K53" s="1149"/>
      <c r="L53" s="1150"/>
      <c r="M53" s="1619" t="s">
        <v>612</v>
      </c>
      <c r="N53" s="1619"/>
      <c r="O53" s="1619"/>
      <c r="P53" s="1148"/>
      <c r="Q53" s="1620" t="s">
        <v>613</v>
      </c>
      <c r="R53" s="1620"/>
      <c r="S53" s="1620"/>
      <c r="T53" s="1620"/>
      <c r="U53" s="1151"/>
      <c r="V53" s="1619" t="s">
        <v>614</v>
      </c>
      <c r="W53" s="1619"/>
      <c r="X53" s="1619"/>
      <c r="Y53" s="1619"/>
      <c r="Z53" s="1619"/>
      <c r="AA53" s="55"/>
      <c r="AB53" s="1112"/>
    </row>
    <row r="54" spans="1:28" s="9" customFormat="1" ht="12.75" customHeight="1">
      <c r="A54" s="1112"/>
      <c r="B54" s="1113"/>
      <c r="C54" s="1114" t="s">
        <v>101</v>
      </c>
      <c r="D54" s="55"/>
      <c r="E54" s="55"/>
      <c r="F54" s="55"/>
      <c r="G54" s="55"/>
      <c r="H54" s="55"/>
      <c r="I54" s="1152"/>
      <c r="J54" s="1152"/>
      <c r="K54" s="1153"/>
      <c r="L54" s="1154"/>
      <c r="M54" s="1611">
        <f>+M55+M56</f>
        <v>409510</v>
      </c>
      <c r="N54" s="1611"/>
      <c r="O54" s="1611"/>
      <c r="P54" s="1609"/>
      <c r="Q54" s="1611">
        <f>+Q55+Q56</f>
        <v>329435</v>
      </c>
      <c r="R54" s="1611"/>
      <c r="S54" s="1611"/>
      <c r="T54" s="1611"/>
      <c r="U54" s="1153"/>
      <c r="V54" s="1612">
        <f>+V55+V56</f>
        <v>351040</v>
      </c>
      <c r="W54" s="1612"/>
      <c r="X54" s="1612"/>
      <c r="Y54" s="1610"/>
      <c r="Z54" s="1610"/>
      <c r="AA54" s="55"/>
      <c r="AB54" s="1112"/>
    </row>
    <row r="55" spans="1:28" s="9" customFormat="1" ht="9.75" customHeight="1">
      <c r="A55" s="1112"/>
      <c r="B55" s="1113"/>
      <c r="C55" s="1114" t="s">
        <v>636</v>
      </c>
      <c r="D55" s="55"/>
      <c r="E55" s="55"/>
      <c r="F55" s="55"/>
      <c r="G55" s="55"/>
      <c r="H55" s="55"/>
      <c r="I55" s="1152"/>
      <c r="J55" s="1152"/>
      <c r="K55" s="1153"/>
      <c r="L55" s="1153"/>
      <c r="M55" s="1609">
        <v>48210</v>
      </c>
      <c r="N55" s="1609"/>
      <c r="O55" s="1609"/>
      <c r="P55" s="1609"/>
      <c r="Q55" s="1609">
        <v>35717</v>
      </c>
      <c r="R55" s="1609"/>
      <c r="S55" s="1609"/>
      <c r="T55" s="1609"/>
      <c r="U55" s="1153"/>
      <c r="V55" s="1610">
        <v>35961</v>
      </c>
      <c r="W55" s="1610"/>
      <c r="X55" s="1610"/>
      <c r="Y55" s="1610"/>
      <c r="Z55" s="1610"/>
      <c r="AA55" s="55"/>
      <c r="AB55" s="1112"/>
    </row>
    <row r="56" spans="1:28" s="9" customFormat="1" ht="9.75" customHeight="1">
      <c r="A56" s="1112"/>
      <c r="B56" s="1113"/>
      <c r="C56" s="1114" t="s">
        <v>637</v>
      </c>
      <c r="D56" s="55"/>
      <c r="E56" s="55"/>
      <c r="F56" s="55"/>
      <c r="G56" s="55"/>
      <c r="H56" s="55"/>
      <c r="I56" s="1152"/>
      <c r="J56" s="1152"/>
      <c r="K56" s="1153"/>
      <c r="L56" s="1153"/>
      <c r="M56" s="1609">
        <f>+M57+M58</f>
        <v>361300</v>
      </c>
      <c r="N56" s="1609"/>
      <c r="O56" s="1609"/>
      <c r="P56" s="1609"/>
      <c r="Q56" s="1609">
        <f>+Q57+Q58</f>
        <v>293718</v>
      </c>
      <c r="R56" s="1609"/>
      <c r="S56" s="1609"/>
      <c r="T56" s="1609"/>
      <c r="U56" s="1153"/>
      <c r="V56" s="1610">
        <f>+V57+V58</f>
        <v>315079</v>
      </c>
      <c r="W56" s="1610"/>
      <c r="X56" s="1610"/>
      <c r="Y56" s="1610"/>
      <c r="Z56" s="1610"/>
      <c r="AA56" s="55"/>
      <c r="AB56" s="1112"/>
    </row>
    <row r="57" spans="1:28" s="9" customFormat="1" ht="9.75" customHeight="1">
      <c r="A57" s="1112"/>
      <c r="B57" s="1113"/>
      <c r="C57" s="1065" t="s">
        <v>638</v>
      </c>
      <c r="D57" s="18"/>
      <c r="E57" s="18"/>
      <c r="F57" s="18"/>
      <c r="G57" s="18"/>
      <c r="H57" s="18"/>
      <c r="I57" s="1155"/>
      <c r="J57" s="1155"/>
      <c r="K57" s="1149"/>
      <c r="L57" s="1149"/>
      <c r="M57" s="1604">
        <v>109317</v>
      </c>
      <c r="N57" s="1604"/>
      <c r="O57" s="1604"/>
      <c r="P57" s="1604"/>
      <c r="Q57" s="1605">
        <v>96403</v>
      </c>
      <c r="R57" s="1605"/>
      <c r="S57" s="1605"/>
      <c r="T57" s="1605"/>
      <c r="U57" s="1149"/>
      <c r="V57" s="1606">
        <v>96358</v>
      </c>
      <c r="W57" s="1606"/>
      <c r="X57" s="1606"/>
      <c r="Y57" s="1607"/>
      <c r="Z57" s="1607"/>
      <c r="AA57" s="55"/>
      <c r="AB57" s="1112"/>
    </row>
    <row r="58" spans="1:28" s="9" customFormat="1" ht="9.75" customHeight="1">
      <c r="A58" s="1112"/>
      <c r="B58" s="1113"/>
      <c r="C58" s="1065" t="s">
        <v>639</v>
      </c>
      <c r="D58" s="18"/>
      <c r="E58" s="18"/>
      <c r="F58" s="18"/>
      <c r="G58" s="18"/>
      <c r="H58" s="18"/>
      <c r="I58" s="1155"/>
      <c r="J58" s="1155"/>
      <c r="K58" s="1149"/>
      <c r="L58" s="1149"/>
      <c r="M58" s="1604">
        <v>251983</v>
      </c>
      <c r="N58" s="1604"/>
      <c r="O58" s="1604"/>
      <c r="P58" s="1604"/>
      <c r="Q58" s="1605">
        <v>197315</v>
      </c>
      <c r="R58" s="1605"/>
      <c r="S58" s="1605"/>
      <c r="T58" s="1605"/>
      <c r="U58" s="1149"/>
      <c r="V58" s="1606">
        <v>218721</v>
      </c>
      <c r="W58" s="1606"/>
      <c r="X58" s="1606"/>
      <c r="Y58" s="1607"/>
      <c r="Z58" s="1607"/>
      <c r="AA58" s="55"/>
      <c r="AB58" s="1112"/>
    </row>
    <row r="59" spans="1:28" s="9" customFormat="1" ht="9.75" customHeight="1">
      <c r="A59" s="1112"/>
      <c r="B59" s="1113"/>
      <c r="C59" s="1065" t="s">
        <v>640</v>
      </c>
      <c r="D59" s="18"/>
      <c r="E59" s="18"/>
      <c r="F59" s="18"/>
      <c r="G59" s="18"/>
      <c r="H59" s="18"/>
      <c r="I59" s="1155"/>
      <c r="J59" s="1155"/>
      <c r="K59" s="1149"/>
      <c r="L59" s="1149"/>
      <c r="M59" s="1604">
        <v>227648</v>
      </c>
      <c r="N59" s="1604"/>
      <c r="O59" s="1604"/>
      <c r="P59" s="1604"/>
      <c r="Q59" s="1605">
        <v>178061</v>
      </c>
      <c r="R59" s="1605"/>
      <c r="S59" s="1605"/>
      <c r="T59" s="1605"/>
      <c r="U59" s="1149"/>
      <c r="V59" s="1606">
        <v>201945</v>
      </c>
      <c r="W59" s="1606"/>
      <c r="X59" s="1606"/>
      <c r="Y59" s="1607"/>
      <c r="Z59" s="1607"/>
      <c r="AA59" s="55"/>
      <c r="AB59" s="1112"/>
    </row>
    <row r="60" spans="1:28" s="9" customFormat="1" ht="9.75" customHeight="1">
      <c r="A60" s="1112"/>
      <c r="B60" s="1113"/>
      <c r="C60" s="1065" t="s">
        <v>641</v>
      </c>
      <c r="D60" s="18"/>
      <c r="E60" s="18"/>
      <c r="F60" s="18"/>
      <c r="G60" s="18"/>
      <c r="H60" s="18"/>
      <c r="I60" s="1155"/>
      <c r="J60" s="1155"/>
      <c r="K60" s="1149"/>
      <c r="L60" s="1149"/>
      <c r="M60" s="1604">
        <v>133652</v>
      </c>
      <c r="N60" s="1604"/>
      <c r="O60" s="1604"/>
      <c r="P60" s="1604"/>
      <c r="Q60" s="1605">
        <v>115657</v>
      </c>
      <c r="R60" s="1605"/>
      <c r="S60" s="1605"/>
      <c r="T60" s="1605"/>
      <c r="U60" s="1149"/>
      <c r="V60" s="1606">
        <v>113134</v>
      </c>
      <c r="W60" s="1606"/>
      <c r="X60" s="1606"/>
      <c r="Y60" s="1607"/>
      <c r="Z60" s="1607"/>
      <c r="AA60" s="55"/>
      <c r="AB60" s="1112"/>
    </row>
    <row r="61" spans="1:28" s="9" customFormat="1" ht="2.25" customHeight="1">
      <c r="A61" s="1112"/>
      <c r="B61" s="1113"/>
      <c r="C61" s="18"/>
      <c r="D61" s="18"/>
      <c r="E61" s="18"/>
      <c r="F61" s="18"/>
      <c r="G61" s="18"/>
      <c r="H61" s="18"/>
      <c r="I61" s="1155"/>
      <c r="J61" s="1155"/>
      <c r="K61" s="1149"/>
      <c r="L61" s="1149"/>
      <c r="M61" s="1604"/>
      <c r="N61" s="1604"/>
      <c r="O61" s="1604"/>
      <c r="P61" s="1604"/>
      <c r="Q61" s="1605"/>
      <c r="R61" s="1605"/>
      <c r="S61" s="1605"/>
      <c r="T61" s="1605"/>
      <c r="U61" s="1149"/>
      <c r="V61" s="1606"/>
      <c r="W61" s="1606"/>
      <c r="X61" s="1606"/>
      <c r="Y61" s="1607"/>
      <c r="Z61" s="1607"/>
      <c r="AA61" s="55"/>
      <c r="AB61" s="1112"/>
    </row>
    <row r="62" spans="1:28" s="9" customFormat="1" ht="9.75" customHeight="1">
      <c r="A62" s="1112"/>
      <c r="B62" s="1113"/>
      <c r="C62" s="1065" t="s">
        <v>642</v>
      </c>
      <c r="D62" s="18"/>
      <c r="E62" s="18"/>
      <c r="F62" s="18"/>
      <c r="G62" s="18"/>
      <c r="H62" s="18"/>
      <c r="I62" s="1155"/>
      <c r="J62" s="1155"/>
      <c r="K62" s="1149"/>
      <c r="L62" s="1149"/>
      <c r="M62" s="1604">
        <v>119669</v>
      </c>
      <c r="N62" s="1604"/>
      <c r="O62" s="1604"/>
      <c r="P62" s="1604"/>
      <c r="Q62" s="1605">
        <v>79759</v>
      </c>
      <c r="R62" s="1605"/>
      <c r="S62" s="1605"/>
      <c r="T62" s="1605"/>
      <c r="U62" s="1149"/>
      <c r="V62" s="1606">
        <v>85473</v>
      </c>
      <c r="W62" s="1606"/>
      <c r="X62" s="1606"/>
      <c r="Y62" s="1607"/>
      <c r="Z62" s="1607"/>
      <c r="AA62" s="55"/>
      <c r="AB62" s="1112"/>
    </row>
    <row r="63" spans="1:28" s="9" customFormat="1" ht="9.75" customHeight="1">
      <c r="A63" s="1112"/>
      <c r="B63" s="1113"/>
      <c r="C63" s="1065" t="s">
        <v>643</v>
      </c>
      <c r="D63" s="18"/>
      <c r="E63" s="18"/>
      <c r="F63" s="18"/>
      <c r="G63" s="18"/>
      <c r="H63" s="18"/>
      <c r="I63" s="1155"/>
      <c r="J63" s="1155"/>
      <c r="K63" s="1149"/>
      <c r="L63" s="1149"/>
      <c r="M63" s="1604">
        <v>226452</v>
      </c>
      <c r="N63" s="1604"/>
      <c r="O63" s="1604"/>
      <c r="P63" s="1604"/>
      <c r="Q63" s="1605">
        <v>207318</v>
      </c>
      <c r="R63" s="1605"/>
      <c r="S63" s="1605"/>
      <c r="T63" s="1605"/>
      <c r="U63" s="1149"/>
      <c r="V63" s="1606">
        <v>221999</v>
      </c>
      <c r="W63" s="1606"/>
      <c r="X63" s="1606"/>
      <c r="Y63" s="1607"/>
      <c r="Z63" s="1607"/>
      <c r="AA63" s="55"/>
      <c r="AB63" s="1112"/>
    </row>
    <row r="64" spans="1:28" s="9" customFormat="1" ht="9.75" customHeight="1">
      <c r="A64" s="1112"/>
      <c r="B64" s="1113"/>
      <c r="C64" s="372" t="s">
        <v>525</v>
      </c>
      <c r="D64" s="18"/>
      <c r="E64" s="18"/>
      <c r="F64" s="18"/>
      <c r="G64" s="18"/>
      <c r="H64" s="18"/>
      <c r="I64" s="1155"/>
      <c r="J64" s="1155"/>
      <c r="K64" s="1149"/>
      <c r="L64" s="1149"/>
      <c r="M64" s="1604">
        <v>90963</v>
      </c>
      <c r="N64" s="1604"/>
      <c r="O64" s="1604"/>
      <c r="P64" s="1604"/>
      <c r="Q64" s="1605">
        <v>46305</v>
      </c>
      <c r="R64" s="1605"/>
      <c r="S64" s="1605"/>
      <c r="T64" s="1605"/>
      <c r="U64" s="1149"/>
      <c r="V64" s="1606">
        <v>48007</v>
      </c>
      <c r="W64" s="1606"/>
      <c r="X64" s="1606"/>
      <c r="Y64" s="1607"/>
      <c r="Z64" s="1607"/>
      <c r="AA64" s="55"/>
      <c r="AB64" s="1112"/>
    </row>
    <row r="65" spans="1:28" s="9" customFormat="1" ht="9.75" customHeight="1">
      <c r="A65" s="1112"/>
      <c r="B65" s="1113"/>
      <c r="C65" s="372" t="s">
        <v>644</v>
      </c>
      <c r="D65" s="18"/>
      <c r="E65" s="18"/>
      <c r="F65" s="18"/>
      <c r="G65" s="18"/>
      <c r="H65" s="18"/>
      <c r="I65" s="1155"/>
      <c r="J65" s="1155"/>
      <c r="K65" s="1149"/>
      <c r="L65" s="1149"/>
      <c r="M65" s="1604">
        <v>135489</v>
      </c>
      <c r="N65" s="1604"/>
      <c r="O65" s="1604"/>
      <c r="P65" s="1604"/>
      <c r="Q65" s="1605">
        <v>161013</v>
      </c>
      <c r="R65" s="1605"/>
      <c r="S65" s="1605"/>
      <c r="T65" s="1605"/>
      <c r="U65" s="1149"/>
      <c r="V65" s="1606">
        <v>173992</v>
      </c>
      <c r="W65" s="1606"/>
      <c r="X65" s="1606"/>
      <c r="Y65" s="1607"/>
      <c r="Z65" s="1607"/>
      <c r="AA65" s="55"/>
      <c r="AB65" s="1112"/>
    </row>
    <row r="66" spans="1:28" s="9" customFormat="1" ht="9.75" customHeight="1">
      <c r="A66" s="1112"/>
      <c r="B66" s="1113"/>
      <c r="C66" s="1065" t="s">
        <v>633</v>
      </c>
      <c r="D66" s="18"/>
      <c r="E66" s="18"/>
      <c r="F66" s="18"/>
      <c r="G66" s="18"/>
      <c r="H66" s="18"/>
      <c r="I66" s="1155"/>
      <c r="J66" s="1155"/>
      <c r="K66" s="1149"/>
      <c r="L66" s="1149"/>
      <c r="M66" s="1604">
        <v>15179</v>
      </c>
      <c r="N66" s="1604"/>
      <c r="O66" s="1604"/>
      <c r="P66" s="1604"/>
      <c r="Q66" s="1605">
        <v>6641</v>
      </c>
      <c r="R66" s="1605"/>
      <c r="S66" s="1605"/>
      <c r="T66" s="1605"/>
      <c r="U66" s="1149"/>
      <c r="V66" s="1606">
        <v>7607</v>
      </c>
      <c r="W66" s="1606"/>
      <c r="X66" s="1606"/>
      <c r="Y66" s="1607"/>
      <c r="Z66" s="1607"/>
      <c r="AA66" s="55"/>
      <c r="AB66" s="1112"/>
    </row>
    <row r="67" spans="1:28" s="9" customFormat="1" ht="2.25" customHeight="1">
      <c r="A67" s="1112"/>
      <c r="B67" s="1113"/>
      <c r="C67" s="1065"/>
      <c r="D67" s="18"/>
      <c r="E67" s="18"/>
      <c r="F67" s="18"/>
      <c r="G67" s="18"/>
      <c r="H67" s="18"/>
      <c r="I67" s="1155"/>
      <c r="J67" s="1155"/>
      <c r="K67" s="1149"/>
      <c r="L67" s="1149"/>
      <c r="M67" s="1604"/>
      <c r="N67" s="1604"/>
      <c r="O67" s="1604"/>
      <c r="P67" s="1604"/>
      <c r="Q67" s="1605"/>
      <c r="R67" s="1605"/>
      <c r="S67" s="1605"/>
      <c r="T67" s="1605"/>
      <c r="U67" s="1156"/>
      <c r="V67" s="1606"/>
      <c r="W67" s="1606"/>
      <c r="X67" s="1606"/>
      <c r="Y67" s="1607"/>
      <c r="Z67" s="1607"/>
      <c r="AA67" s="55"/>
      <c r="AB67" s="1112"/>
    </row>
    <row r="68" spans="1:28" s="9" customFormat="1" ht="9.75" customHeight="1">
      <c r="A68" s="1112"/>
      <c r="B68" s="1113"/>
      <c r="C68" s="1065" t="s">
        <v>120</v>
      </c>
      <c r="D68" s="18"/>
      <c r="E68" s="18"/>
      <c r="F68" s="18"/>
      <c r="G68" s="18"/>
      <c r="H68" s="18"/>
      <c r="I68" s="1155"/>
      <c r="J68" s="1155"/>
      <c r="K68" s="1149"/>
      <c r="L68" s="1149"/>
      <c r="M68" s="1604">
        <v>154469</v>
      </c>
      <c r="N68" s="1604"/>
      <c r="O68" s="1604"/>
      <c r="P68" s="1604"/>
      <c r="Q68" s="1605">
        <v>125601</v>
      </c>
      <c r="R68" s="1605"/>
      <c r="S68" s="1605"/>
      <c r="T68" s="1605"/>
      <c r="U68" s="1157"/>
      <c r="V68" s="1606">
        <v>134034</v>
      </c>
      <c r="W68" s="1606"/>
      <c r="X68" s="1606"/>
      <c r="Y68" s="1607"/>
      <c r="Z68" s="1607"/>
      <c r="AB68" s="1112"/>
    </row>
    <row r="69" spans="1:28" s="9" customFormat="1" ht="9.75" customHeight="1">
      <c r="A69" s="1112"/>
      <c r="B69" s="1113"/>
      <c r="C69" s="1065" t="s">
        <v>119</v>
      </c>
      <c r="D69" s="18"/>
      <c r="E69" s="18"/>
      <c r="F69" s="18"/>
      <c r="G69" s="18"/>
      <c r="H69" s="18"/>
      <c r="I69" s="1155"/>
      <c r="J69" s="1155"/>
      <c r="K69" s="1149"/>
      <c r="L69" s="1149"/>
      <c r="M69" s="1604">
        <v>206831</v>
      </c>
      <c r="N69" s="1604"/>
      <c r="O69" s="1604"/>
      <c r="P69" s="1604"/>
      <c r="Q69" s="1605">
        <v>168117</v>
      </c>
      <c r="R69" s="1605"/>
      <c r="S69" s="1605"/>
      <c r="T69" s="1605"/>
      <c r="U69" s="1149"/>
      <c r="V69" s="1606">
        <v>181045</v>
      </c>
      <c r="W69" s="1606"/>
      <c r="X69" s="1606"/>
      <c r="Y69" s="1607"/>
      <c r="Z69" s="1607"/>
      <c r="AA69" s="55"/>
      <c r="AB69" s="1112"/>
    </row>
    <row r="70" spans="1:28" s="9" customFormat="1" ht="3" customHeight="1">
      <c r="A70" s="1112"/>
      <c r="B70" s="1113"/>
      <c r="C70" s="1065"/>
      <c r="D70" s="18"/>
      <c r="E70" s="18"/>
      <c r="F70" s="18"/>
      <c r="G70" s="18"/>
      <c r="H70" s="18"/>
      <c r="I70" s="1155"/>
      <c r="J70" s="1155"/>
      <c r="K70" s="1149"/>
      <c r="L70" s="1149"/>
      <c r="M70" s="1604"/>
      <c r="N70" s="1604"/>
      <c r="O70" s="1604"/>
      <c r="P70" s="1604"/>
      <c r="Q70" s="1605"/>
      <c r="R70" s="1605"/>
      <c r="S70" s="1605"/>
      <c r="T70" s="1605"/>
      <c r="U70" s="1156"/>
      <c r="V70" s="1606"/>
      <c r="W70" s="1606"/>
      <c r="X70" s="1606"/>
      <c r="Y70" s="1607"/>
      <c r="Z70" s="1607"/>
      <c r="AA70" s="55"/>
      <c r="AB70" s="1112"/>
    </row>
    <row r="71" spans="1:28" s="9" customFormat="1" ht="9.75" customHeight="1">
      <c r="A71" s="1112"/>
      <c r="B71" s="1113"/>
      <c r="C71" s="1065" t="s">
        <v>645</v>
      </c>
      <c r="D71" s="18"/>
      <c r="E71" s="18"/>
      <c r="F71" s="18"/>
      <c r="G71" s="18"/>
      <c r="H71" s="18"/>
      <c r="I71" s="1155"/>
      <c r="J71" s="1155"/>
      <c r="K71" s="1149"/>
      <c r="L71" s="1149"/>
      <c r="M71" s="1604">
        <v>30300</v>
      </c>
      <c r="N71" s="1604"/>
      <c r="O71" s="1604"/>
      <c r="P71" s="1604"/>
      <c r="Q71" s="1605">
        <v>25270</v>
      </c>
      <c r="R71" s="1605"/>
      <c r="S71" s="1605"/>
      <c r="T71" s="1605"/>
      <c r="U71" s="1149"/>
      <c r="V71" s="1606">
        <v>26623</v>
      </c>
      <c r="W71" s="1606"/>
      <c r="X71" s="1606"/>
      <c r="Y71" s="1607"/>
      <c r="Z71" s="1607"/>
      <c r="AA71" s="55"/>
      <c r="AB71" s="1112"/>
    </row>
    <row r="72" spans="1:28" s="9" customFormat="1" ht="9.75" customHeight="1">
      <c r="A72" s="1112"/>
      <c r="B72" s="1113"/>
      <c r="C72" s="1065" t="s">
        <v>646</v>
      </c>
      <c r="D72" s="18"/>
      <c r="E72" s="18"/>
      <c r="F72" s="18"/>
      <c r="G72" s="18"/>
      <c r="H72" s="18"/>
      <c r="I72" s="1155"/>
      <c r="J72" s="1155"/>
      <c r="K72" s="1149"/>
      <c r="L72" s="1149"/>
      <c r="M72" s="1604">
        <v>48380</v>
      </c>
      <c r="N72" s="1604"/>
      <c r="O72" s="1604"/>
      <c r="P72" s="1604"/>
      <c r="Q72" s="1605">
        <v>39302</v>
      </c>
      <c r="R72" s="1605"/>
      <c r="S72" s="1605"/>
      <c r="T72" s="1605"/>
      <c r="U72" s="1149"/>
      <c r="V72" s="1606">
        <v>41612</v>
      </c>
      <c r="W72" s="1606"/>
      <c r="X72" s="1606"/>
      <c r="Y72" s="1607"/>
      <c r="Z72" s="1607"/>
      <c r="AA72" s="55"/>
      <c r="AB72" s="1112"/>
    </row>
    <row r="73" spans="1:28" s="9" customFormat="1" ht="9.75" customHeight="1">
      <c r="A73" s="1112"/>
      <c r="B73" s="1113"/>
      <c r="C73" s="1065" t="s">
        <v>647</v>
      </c>
      <c r="D73" s="18"/>
      <c r="E73" s="18"/>
      <c r="F73" s="18"/>
      <c r="G73" s="18"/>
      <c r="H73" s="18"/>
      <c r="I73" s="1155"/>
      <c r="J73" s="1155"/>
      <c r="K73" s="1149"/>
      <c r="L73" s="1149"/>
      <c r="M73" s="1604">
        <v>102634</v>
      </c>
      <c r="N73" s="1604"/>
      <c r="O73" s="1604"/>
      <c r="P73" s="1604"/>
      <c r="Q73" s="1605">
        <v>78363</v>
      </c>
      <c r="R73" s="1605"/>
      <c r="S73" s="1605"/>
      <c r="T73" s="1605"/>
      <c r="U73" s="1149"/>
      <c r="V73" s="1606">
        <v>83719</v>
      </c>
      <c r="W73" s="1606"/>
      <c r="X73" s="1606"/>
      <c r="Y73" s="1607"/>
      <c r="Z73" s="1607"/>
      <c r="AA73" s="55"/>
      <c r="AB73" s="1112"/>
    </row>
    <row r="74" spans="1:28" s="9" customFormat="1" ht="9.75" customHeight="1">
      <c r="A74" s="1112"/>
      <c r="B74" s="1113"/>
      <c r="C74" s="1065" t="s">
        <v>648</v>
      </c>
      <c r="D74" s="18"/>
      <c r="E74" s="18"/>
      <c r="F74" s="18"/>
      <c r="G74" s="18"/>
      <c r="H74" s="18"/>
      <c r="I74" s="1155"/>
      <c r="J74" s="1155"/>
      <c r="K74" s="1149"/>
      <c r="L74" s="1149"/>
      <c r="M74" s="1604">
        <v>91459</v>
      </c>
      <c r="N74" s="1604"/>
      <c r="O74" s="1604"/>
      <c r="P74" s="1604"/>
      <c r="Q74" s="1605">
        <v>72301</v>
      </c>
      <c r="R74" s="1605"/>
      <c r="S74" s="1605"/>
      <c r="T74" s="1605"/>
      <c r="U74" s="1149"/>
      <c r="V74" s="1606">
        <v>78093</v>
      </c>
      <c r="W74" s="1606"/>
      <c r="X74" s="1606"/>
      <c r="Y74" s="1607"/>
      <c r="Z74" s="1607"/>
      <c r="AA74" s="55"/>
      <c r="AB74" s="1112"/>
    </row>
    <row r="75" spans="1:28" s="9" customFormat="1" ht="9.75" customHeight="1">
      <c r="A75" s="1112"/>
      <c r="B75" s="1113"/>
      <c r="C75" s="1065" t="s">
        <v>649</v>
      </c>
      <c r="D75" s="18"/>
      <c r="E75" s="18"/>
      <c r="F75" s="18"/>
      <c r="G75" s="18"/>
      <c r="H75" s="18"/>
      <c r="I75" s="1155"/>
      <c r="J75" s="1155"/>
      <c r="K75" s="1149"/>
      <c r="L75" s="1149"/>
      <c r="M75" s="1604">
        <v>38188</v>
      </c>
      <c r="N75" s="1604"/>
      <c r="O75" s="1604"/>
      <c r="P75" s="1604"/>
      <c r="Q75" s="1605">
        <v>32108</v>
      </c>
      <c r="R75" s="1605"/>
      <c r="S75" s="1605"/>
      <c r="T75" s="1605"/>
      <c r="U75" s="1149"/>
      <c r="V75" s="1606">
        <v>34696</v>
      </c>
      <c r="W75" s="1606"/>
      <c r="X75" s="1606"/>
      <c r="Y75" s="1607"/>
      <c r="Z75" s="1607"/>
      <c r="AA75" s="55"/>
      <c r="AB75" s="1112"/>
    </row>
    <row r="76" spans="1:28" s="9" customFormat="1" ht="9.75" customHeight="1">
      <c r="A76" s="1112"/>
      <c r="B76" s="1113"/>
      <c r="C76" s="1065" t="s">
        <v>650</v>
      </c>
      <c r="D76" s="18"/>
      <c r="E76" s="18"/>
      <c r="F76" s="18"/>
      <c r="G76" s="18"/>
      <c r="H76" s="18"/>
      <c r="I76" s="1155"/>
      <c r="J76" s="1155"/>
      <c r="K76" s="1149"/>
      <c r="L76" s="1149"/>
      <c r="M76" s="1604">
        <v>50339</v>
      </c>
      <c r="N76" s="1604"/>
      <c r="O76" s="1604"/>
      <c r="P76" s="1604"/>
      <c r="Q76" s="1605">
        <v>46374</v>
      </c>
      <c r="R76" s="1605"/>
      <c r="S76" s="1605"/>
      <c r="T76" s="1605"/>
      <c r="U76" s="1149"/>
      <c r="V76" s="1606">
        <v>50336</v>
      </c>
      <c r="W76" s="1606"/>
      <c r="X76" s="1606"/>
      <c r="Y76" s="1607"/>
      <c r="Z76" s="1607"/>
      <c r="AA76" s="55"/>
      <c r="AB76" s="1112"/>
    </row>
    <row r="77" spans="1:28" s="9" customFormat="1" ht="2.25" customHeight="1">
      <c r="A77" s="1112"/>
      <c r="B77" s="1113"/>
      <c r="D77" s="18"/>
      <c r="E77" s="18"/>
      <c r="F77" s="18"/>
      <c r="G77" s="18"/>
      <c r="H77" s="18"/>
      <c r="I77" s="1155"/>
      <c r="J77" s="1155"/>
      <c r="K77" s="1149"/>
      <c r="L77" s="1149"/>
      <c r="M77" s="1604"/>
      <c r="N77" s="1604"/>
      <c r="O77" s="1604"/>
      <c r="P77" s="1604"/>
      <c r="Q77" s="1605"/>
      <c r="R77" s="1605"/>
      <c r="S77" s="1605"/>
      <c r="T77" s="1605"/>
      <c r="U77" s="1149"/>
      <c r="V77" s="1606"/>
      <c r="W77" s="1606"/>
      <c r="X77" s="1606"/>
      <c r="Y77" s="1607"/>
      <c r="Z77" s="1607"/>
      <c r="AA77" s="55"/>
      <c r="AB77" s="1112"/>
    </row>
    <row r="78" spans="1:28" s="9" customFormat="1" ht="9.75" customHeight="1">
      <c r="A78" s="1112"/>
      <c r="B78" s="1113"/>
      <c r="C78" s="1065" t="s">
        <v>651</v>
      </c>
      <c r="D78" s="18"/>
      <c r="E78" s="18"/>
      <c r="F78" s="18"/>
      <c r="G78" s="18"/>
      <c r="H78" s="18"/>
      <c r="I78" s="1155"/>
      <c r="J78" s="1155"/>
      <c r="K78" s="1149"/>
      <c r="L78" s="1149"/>
      <c r="M78" s="1604">
        <v>39</v>
      </c>
      <c r="N78" s="1604"/>
      <c r="O78" s="1604"/>
      <c r="P78" s="1604"/>
      <c r="Q78" s="1605" t="s">
        <v>11</v>
      </c>
      <c r="R78" s="1605"/>
      <c r="S78" s="1605"/>
      <c r="T78" s="1605"/>
      <c r="U78" s="1156"/>
      <c r="V78" s="1606" t="s">
        <v>11</v>
      </c>
      <c r="W78" s="1606"/>
      <c r="X78" s="1606"/>
      <c r="Y78" s="1607"/>
      <c r="Z78" s="1607"/>
      <c r="AA78" s="55"/>
      <c r="AB78" s="1112"/>
    </row>
    <row r="79" spans="1:28" s="9" customFormat="1" ht="9.75" customHeight="1">
      <c r="A79" s="1112"/>
      <c r="B79" s="1113"/>
      <c r="C79" s="1065" t="s">
        <v>652</v>
      </c>
      <c r="D79" s="18"/>
      <c r="E79" s="18"/>
      <c r="F79" s="18"/>
      <c r="G79" s="18"/>
      <c r="H79" s="18"/>
      <c r="I79" s="1155"/>
      <c r="J79" s="1155"/>
      <c r="K79" s="1149"/>
      <c r="L79" s="1149"/>
      <c r="M79" s="1604">
        <v>3859</v>
      </c>
      <c r="N79" s="1604"/>
      <c r="O79" s="1604"/>
      <c r="P79" s="1604"/>
      <c r="Q79" s="1605">
        <v>6069</v>
      </c>
      <c r="R79" s="1605"/>
      <c r="S79" s="1605"/>
      <c r="T79" s="1605"/>
      <c r="U79" s="1149"/>
      <c r="V79" s="1606">
        <v>6441</v>
      </c>
      <c r="W79" s="1606"/>
      <c r="X79" s="1606"/>
      <c r="Y79" s="1607"/>
      <c r="Z79" s="1607"/>
      <c r="AA79" s="55"/>
      <c r="AB79" s="1112"/>
    </row>
    <row r="80" spans="1:28" s="9" customFormat="1" ht="9.75" customHeight="1">
      <c r="A80" s="1112"/>
      <c r="B80" s="1113"/>
      <c r="C80" s="1065" t="s">
        <v>653</v>
      </c>
      <c r="D80" s="18"/>
      <c r="E80" s="18"/>
      <c r="F80" s="18"/>
      <c r="G80" s="18"/>
      <c r="H80" s="18"/>
      <c r="I80" s="1155"/>
      <c r="J80" s="1155"/>
      <c r="K80" s="1149"/>
      <c r="L80" s="1149"/>
      <c r="M80" s="1604">
        <v>47044</v>
      </c>
      <c r="N80" s="1604"/>
      <c r="O80" s="1604"/>
      <c r="P80" s="1604"/>
      <c r="Q80" s="1605">
        <v>32742</v>
      </c>
      <c r="R80" s="1605"/>
      <c r="S80" s="1605"/>
      <c r="T80" s="1605"/>
      <c r="U80" s="1149"/>
      <c r="V80" s="1606">
        <v>35307</v>
      </c>
      <c r="W80" s="1606"/>
      <c r="X80" s="1606"/>
      <c r="Y80" s="1607"/>
      <c r="Z80" s="1607"/>
      <c r="AA80" s="55"/>
      <c r="AB80" s="1112"/>
    </row>
    <row r="81" spans="1:28" s="9" customFormat="1" ht="9.75" customHeight="1">
      <c r="A81" s="1112"/>
      <c r="B81" s="1113"/>
      <c r="C81" s="1065" t="s">
        <v>654</v>
      </c>
      <c r="D81" s="18"/>
      <c r="E81" s="18"/>
      <c r="F81" s="18"/>
      <c r="G81" s="18"/>
      <c r="H81" s="18"/>
      <c r="I81" s="1155"/>
      <c r="J81" s="1155"/>
      <c r="K81" s="1149"/>
      <c r="L81" s="1149"/>
      <c r="M81" s="1604">
        <v>66270</v>
      </c>
      <c r="N81" s="1604"/>
      <c r="O81" s="1604"/>
      <c r="P81" s="1604"/>
      <c r="Q81" s="1605">
        <v>49129</v>
      </c>
      <c r="R81" s="1605"/>
      <c r="S81" s="1605"/>
      <c r="T81" s="1605"/>
      <c r="U81" s="1149"/>
      <c r="V81" s="1606">
        <v>52630</v>
      </c>
      <c r="W81" s="1606"/>
      <c r="X81" s="1606"/>
      <c r="Y81" s="1607"/>
      <c r="Z81" s="1607"/>
      <c r="AA81" s="55"/>
      <c r="AB81" s="1112"/>
    </row>
    <row r="82" spans="1:28" s="9" customFormat="1" ht="9.75" customHeight="1">
      <c r="A82" s="1112"/>
      <c r="B82" s="1113"/>
      <c r="C82" s="1065" t="s">
        <v>655</v>
      </c>
      <c r="D82" s="18"/>
      <c r="E82" s="18"/>
      <c r="F82" s="18"/>
      <c r="G82" s="18"/>
      <c r="H82" s="18"/>
      <c r="I82" s="1155"/>
      <c r="J82" s="1155"/>
      <c r="K82" s="1149"/>
      <c r="L82" s="1149"/>
      <c r="M82" s="1604">
        <v>130917</v>
      </c>
      <c r="N82" s="1604"/>
      <c r="O82" s="1604"/>
      <c r="P82" s="1604"/>
      <c r="Q82" s="1605">
        <v>107993</v>
      </c>
      <c r="R82" s="1605"/>
      <c r="S82" s="1605"/>
      <c r="T82" s="1605"/>
      <c r="U82" s="1149"/>
      <c r="V82" s="1606">
        <v>115720</v>
      </c>
      <c r="W82" s="1606"/>
      <c r="X82" s="1606"/>
      <c r="Y82" s="1607"/>
      <c r="Z82" s="1607"/>
      <c r="AA82" s="55"/>
      <c r="AB82" s="1112"/>
    </row>
    <row r="83" spans="1:28" s="9" customFormat="1" ht="9.75" customHeight="1">
      <c r="A83" s="1112"/>
      <c r="B83" s="1113"/>
      <c r="C83" s="1065" t="s">
        <v>656</v>
      </c>
      <c r="D83" s="18"/>
      <c r="E83" s="18"/>
      <c r="F83" s="18"/>
      <c r="G83" s="18"/>
      <c r="H83" s="18"/>
      <c r="I83" s="1155"/>
      <c r="J83" s="1155"/>
      <c r="K83" s="1149"/>
      <c r="L83" s="1149"/>
      <c r="M83" s="1604">
        <v>73094</v>
      </c>
      <c r="N83" s="1604"/>
      <c r="O83" s="1604"/>
      <c r="P83" s="1604"/>
      <c r="Q83" s="1605">
        <v>66494</v>
      </c>
      <c r="R83" s="1605"/>
      <c r="S83" s="1605"/>
      <c r="T83" s="1605"/>
      <c r="U83" s="1149"/>
      <c r="V83" s="1606">
        <v>71638</v>
      </c>
      <c r="W83" s="1606"/>
      <c r="X83" s="1606"/>
      <c r="Y83" s="1607"/>
      <c r="Z83" s="1607"/>
      <c r="AA83" s="55"/>
      <c r="AB83" s="1112"/>
    </row>
    <row r="84" spans="1:28" s="9" customFormat="1" ht="9.75" customHeight="1">
      <c r="A84" s="1112"/>
      <c r="B84" s="1113"/>
      <c r="C84" s="1065" t="s">
        <v>657</v>
      </c>
      <c r="D84" s="18"/>
      <c r="E84" s="18"/>
      <c r="F84" s="18"/>
      <c r="G84" s="18"/>
      <c r="H84" s="18"/>
      <c r="I84" s="1155"/>
      <c r="J84" s="1155"/>
      <c r="K84" s="1149"/>
      <c r="L84" s="1149"/>
      <c r="M84" s="1604">
        <v>40077</v>
      </c>
      <c r="N84" s="1604"/>
      <c r="O84" s="1604"/>
      <c r="P84" s="1604"/>
      <c r="Q84" s="1605">
        <v>31291</v>
      </c>
      <c r="R84" s="1605"/>
      <c r="S84" s="1605"/>
      <c r="T84" s="1605"/>
      <c r="U84" s="1149"/>
      <c r="V84" s="1606">
        <v>33343</v>
      </c>
      <c r="W84" s="1606"/>
      <c r="X84" s="1606"/>
      <c r="Y84" s="1607"/>
      <c r="Z84" s="1607"/>
      <c r="AA84" s="55"/>
      <c r="AB84" s="1112"/>
    </row>
    <row r="85" spans="1:28" s="9" customFormat="1" ht="9.75" customHeight="1">
      <c r="A85" s="1112"/>
      <c r="B85" s="1113"/>
      <c r="C85" s="1093" t="s">
        <v>539</v>
      </c>
      <c r="D85" s="18"/>
      <c r="E85" s="18"/>
      <c r="F85" s="18"/>
      <c r="G85" s="18"/>
      <c r="H85" s="18"/>
      <c r="I85" s="1155"/>
      <c r="J85" s="1155"/>
      <c r="K85" s="1155"/>
      <c r="L85" s="1155"/>
      <c r="M85" s="1155"/>
      <c r="N85" s="1155"/>
      <c r="O85" s="1155"/>
      <c r="P85" s="1155"/>
      <c r="Q85" s="1155"/>
      <c r="R85" s="1155"/>
      <c r="S85" s="1155"/>
      <c r="T85" s="1155"/>
      <c r="U85" s="1155"/>
      <c r="V85" s="1155"/>
      <c r="W85" s="1155"/>
      <c r="X85" s="1155"/>
      <c r="Y85" s="1155"/>
      <c r="Z85" s="1155"/>
      <c r="AA85" s="55"/>
      <c r="AB85" s="1112"/>
    </row>
    <row r="86" spans="1:28" s="9" customFormat="1" ht="11.25" customHeight="1">
      <c r="A86" s="1112"/>
      <c r="B86" s="1113"/>
      <c r="C86" s="95" t="s">
        <v>658</v>
      </c>
      <c r="D86" s="18"/>
      <c r="E86" s="18"/>
      <c r="F86" s="18"/>
      <c r="G86" s="18"/>
      <c r="H86" s="18"/>
      <c r="I86" s="1155"/>
      <c r="J86" s="1155"/>
      <c r="K86" s="1155"/>
      <c r="L86" s="1155"/>
      <c r="M86" s="1155"/>
      <c r="N86" s="1155"/>
      <c r="O86" s="1155"/>
      <c r="P86" s="1155"/>
      <c r="Q86" s="1155"/>
      <c r="R86" s="1155"/>
      <c r="S86" s="1155"/>
      <c r="T86" s="1155"/>
      <c r="U86" s="1155"/>
      <c r="V86" s="1155"/>
      <c r="W86" s="1155"/>
      <c r="X86" s="1155"/>
      <c r="Y86" s="1155"/>
      <c r="Z86" s="1158"/>
      <c r="AA86" s="55"/>
      <c r="AB86" s="1112"/>
    </row>
    <row r="87" spans="1:28" s="377" customFormat="1" ht="9.75" customHeight="1" thickBot="1">
      <c r="A87" s="1061"/>
      <c r="B87" s="1113"/>
      <c r="C87" s="1159" t="s">
        <v>659</v>
      </c>
      <c r="D87" s="1160"/>
      <c r="E87" s="1160"/>
      <c r="F87" s="1160"/>
      <c r="G87" s="1160"/>
      <c r="H87" s="1160"/>
      <c r="I87" s="1160"/>
      <c r="J87" s="1160"/>
      <c r="K87" s="1160"/>
      <c r="L87" s="1160"/>
      <c r="M87" s="1160"/>
      <c r="N87" s="1160"/>
      <c r="O87" s="1160"/>
      <c r="P87" s="1160"/>
      <c r="Q87" s="1160"/>
      <c r="R87" s="1160"/>
      <c r="S87" s="1160"/>
      <c r="T87" s="1160"/>
      <c r="U87" s="1160"/>
      <c r="V87" s="1160"/>
      <c r="W87" s="1160"/>
      <c r="X87" s="1160"/>
      <c r="Y87" s="1160"/>
      <c r="Z87" s="1160"/>
      <c r="AA87" s="1161"/>
      <c r="AB87" s="1061"/>
    </row>
    <row r="88" spans="1:28" s="377" customFormat="1" ht="13.5" customHeight="1" thickBot="1">
      <c r="A88" s="1061"/>
      <c r="B88" s="1162">
        <v>12</v>
      </c>
      <c r="C88" s="1163" t="s">
        <v>339</v>
      </c>
      <c r="D88" s="1160"/>
      <c r="E88" s="1160"/>
      <c r="F88" s="1160"/>
      <c r="G88" s="1160"/>
      <c r="H88" s="1160"/>
      <c r="I88" s="1160"/>
      <c r="J88" s="1160"/>
      <c r="K88" s="1160"/>
      <c r="L88" s="1160"/>
      <c r="M88" s="1160"/>
      <c r="N88" s="1160"/>
      <c r="O88" s="1160"/>
      <c r="P88" s="1160"/>
      <c r="Q88" s="1160"/>
      <c r="R88" s="1160"/>
      <c r="S88" s="1160"/>
      <c r="T88" s="1160"/>
      <c r="U88" s="1160"/>
      <c r="V88" s="1160"/>
      <c r="W88" s="1160"/>
      <c r="X88" s="1160"/>
      <c r="Y88" s="1160"/>
      <c r="Z88" s="1160"/>
      <c r="AA88" s="1161"/>
      <c r="AB88" s="1061"/>
    </row>
    <row r="89" spans="1:28" s="377" customFormat="1" ht="14.25" customHeight="1">
      <c r="A89" s="1164"/>
      <c r="B89" s="1165"/>
      <c r="C89" s="1166"/>
      <c r="D89" s="1167"/>
      <c r="E89" s="1167"/>
      <c r="F89" s="1167"/>
      <c r="G89" s="1167"/>
      <c r="H89" s="1167"/>
      <c r="I89" s="1167"/>
      <c r="J89" s="1167"/>
      <c r="K89" s="1167"/>
      <c r="L89" s="1167"/>
      <c r="M89" s="1167"/>
      <c r="N89" s="1167"/>
      <c r="O89" s="1167"/>
      <c r="P89" s="1167"/>
      <c r="Q89" s="1167"/>
      <c r="R89" s="1167"/>
      <c r="S89" s="1167"/>
      <c r="T89" s="1167"/>
      <c r="U89" s="1167"/>
      <c r="V89" s="1167"/>
      <c r="W89" s="1167"/>
      <c r="X89" s="1167"/>
      <c r="Y89" s="1167"/>
      <c r="Z89" s="1167"/>
      <c r="AA89" s="1168"/>
      <c r="AB89" s="1164"/>
    </row>
    <row r="90" spans="1:28" ht="13.5" customHeight="1">
      <c r="A90" s="117"/>
      <c r="B90" s="117"/>
      <c r="C90" s="117"/>
      <c r="D90" s="117"/>
      <c r="E90" s="139"/>
      <c r="F90" s="139"/>
      <c r="G90" s="139"/>
      <c r="H90" s="139"/>
      <c r="I90" s="139"/>
      <c r="J90" s="139"/>
      <c r="K90" s="139"/>
      <c r="L90" s="139"/>
      <c r="M90" s="139"/>
      <c r="N90" s="139"/>
      <c r="O90" s="139"/>
      <c r="P90" s="139"/>
      <c r="Q90" s="139"/>
      <c r="R90" s="139"/>
      <c r="S90" s="139"/>
      <c r="T90" s="139"/>
      <c r="U90" s="139"/>
      <c r="V90" s="139"/>
      <c r="W90" s="139"/>
      <c r="X90" s="1608"/>
      <c r="Y90" s="1608"/>
      <c r="Z90" s="1608"/>
      <c r="AA90" s="117"/>
      <c r="AB90" s="1169"/>
    </row>
    <row r="95" spans="1:28">
      <c r="T95" s="1170"/>
      <c r="U95" s="1170"/>
    </row>
    <row r="97" spans="13:26">
      <c r="Z97" s="1059"/>
    </row>
    <row r="107" spans="13:26">
      <c r="M107" s="8"/>
    </row>
  </sheetData>
  <mergeCells count="266">
    <mergeCell ref="C8:D8"/>
    <mergeCell ref="F8:I8"/>
    <mergeCell ref="K8:M8"/>
    <mergeCell ref="O8:R8"/>
    <mergeCell ref="T8:V8"/>
    <mergeCell ref="X8:Z8"/>
    <mergeCell ref="C1:D1"/>
    <mergeCell ref="Z2:Z3"/>
    <mergeCell ref="C5:D6"/>
    <mergeCell ref="F6:I6"/>
    <mergeCell ref="K6:Z6"/>
    <mergeCell ref="F7:I7"/>
    <mergeCell ref="K7:M7"/>
    <mergeCell ref="O7:R7"/>
    <mergeCell ref="T7:V7"/>
    <mergeCell ref="X7:Z7"/>
    <mergeCell ref="C9:D9"/>
    <mergeCell ref="F9:I9"/>
    <mergeCell ref="K9:M9"/>
    <mergeCell ref="O9:R9"/>
    <mergeCell ref="T9:V9"/>
    <mergeCell ref="X9:Z9"/>
    <mergeCell ref="C10:D10"/>
    <mergeCell ref="F10:I10"/>
    <mergeCell ref="K10:M10"/>
    <mergeCell ref="O10:R10"/>
    <mergeCell ref="T10:V10"/>
    <mergeCell ref="X10:Z10"/>
    <mergeCell ref="C11:D11"/>
    <mergeCell ref="F11:I11"/>
    <mergeCell ref="K11:M11"/>
    <mergeCell ref="O11:R11"/>
    <mergeCell ref="T11:V11"/>
    <mergeCell ref="X11:Z11"/>
    <mergeCell ref="X13:Z13"/>
    <mergeCell ref="F14:I14"/>
    <mergeCell ref="K14:M14"/>
    <mergeCell ref="O14:R14"/>
    <mergeCell ref="T14:V14"/>
    <mergeCell ref="X14:Z14"/>
    <mergeCell ref="C12:D12"/>
    <mergeCell ref="F12:I12"/>
    <mergeCell ref="K12:M12"/>
    <mergeCell ref="O12:R12"/>
    <mergeCell ref="T12:V12"/>
    <mergeCell ref="X12:Z12"/>
    <mergeCell ref="C16:D16"/>
    <mergeCell ref="F16:I16"/>
    <mergeCell ref="K16:M16"/>
    <mergeCell ref="O16:R16"/>
    <mergeCell ref="T16:V16"/>
    <mergeCell ref="F13:I13"/>
    <mergeCell ref="K13:M13"/>
    <mergeCell ref="O13:R13"/>
    <mergeCell ref="T13:V13"/>
    <mergeCell ref="X16:Z16"/>
    <mergeCell ref="F17:I17"/>
    <mergeCell ref="K17:M17"/>
    <mergeCell ref="O17:R17"/>
    <mergeCell ref="T17:V17"/>
    <mergeCell ref="X17:Z17"/>
    <mergeCell ref="F15:I15"/>
    <mergeCell ref="K15:M15"/>
    <mergeCell ref="O15:R15"/>
    <mergeCell ref="T15:V15"/>
    <mergeCell ref="X15:Z15"/>
    <mergeCell ref="C20:D20"/>
    <mergeCell ref="F20:I20"/>
    <mergeCell ref="K20:M20"/>
    <mergeCell ref="O20:R20"/>
    <mergeCell ref="T20:V20"/>
    <mergeCell ref="X20:Z20"/>
    <mergeCell ref="F18:I18"/>
    <mergeCell ref="K18:M18"/>
    <mergeCell ref="O18:R18"/>
    <mergeCell ref="T18:V18"/>
    <mergeCell ref="X18:Z18"/>
    <mergeCell ref="F19:I19"/>
    <mergeCell ref="K19:M19"/>
    <mergeCell ref="O19:R19"/>
    <mergeCell ref="T19:V19"/>
    <mergeCell ref="X19:Z19"/>
    <mergeCell ref="F22:I22"/>
    <mergeCell ref="K22:M22"/>
    <mergeCell ref="O22:R22"/>
    <mergeCell ref="T22:V22"/>
    <mergeCell ref="X22:Z22"/>
    <mergeCell ref="C24:Z24"/>
    <mergeCell ref="F21:I21"/>
    <mergeCell ref="K21:M21"/>
    <mergeCell ref="O21:R21"/>
    <mergeCell ref="T21:V21"/>
    <mergeCell ref="X21:Z21"/>
    <mergeCell ref="I32:K32"/>
    <mergeCell ref="Q32:R32"/>
    <mergeCell ref="C33:D33"/>
    <mergeCell ref="I33:K33"/>
    <mergeCell ref="Q33:R33"/>
    <mergeCell ref="I34:K34"/>
    <mergeCell ref="Q34:S34"/>
    <mergeCell ref="C29:Z29"/>
    <mergeCell ref="C30:D31"/>
    <mergeCell ref="I31:K31"/>
    <mergeCell ref="M31:O31"/>
    <mergeCell ref="Q31:S31"/>
    <mergeCell ref="T31:V31"/>
    <mergeCell ref="X31:Z31"/>
    <mergeCell ref="I38:K38"/>
    <mergeCell ref="Q38:R38"/>
    <mergeCell ref="I39:K39"/>
    <mergeCell ref="Q39:R39"/>
    <mergeCell ref="I40:K40"/>
    <mergeCell ref="Q40:R40"/>
    <mergeCell ref="I35:K35"/>
    <mergeCell ref="Q35:R35"/>
    <mergeCell ref="I36:K36"/>
    <mergeCell ref="Q36:R36"/>
    <mergeCell ref="I37:K37"/>
    <mergeCell ref="Q37:R37"/>
    <mergeCell ref="I44:K44"/>
    <mergeCell ref="I45:K45"/>
    <mergeCell ref="Q45:R45"/>
    <mergeCell ref="I46:K46"/>
    <mergeCell ref="Q46:R46"/>
    <mergeCell ref="I47:K47"/>
    <mergeCell ref="Q47:R47"/>
    <mergeCell ref="I41:K41"/>
    <mergeCell ref="Q41:R41"/>
    <mergeCell ref="I42:K42"/>
    <mergeCell ref="Q42:R42"/>
    <mergeCell ref="I43:K43"/>
    <mergeCell ref="Q43:R43"/>
    <mergeCell ref="I48:K48"/>
    <mergeCell ref="Q48:R48"/>
    <mergeCell ref="I49:K49"/>
    <mergeCell ref="Q49:R49"/>
    <mergeCell ref="C51:Z51"/>
    <mergeCell ref="C52:D53"/>
    <mergeCell ref="M53:O53"/>
    <mergeCell ref="Q53:T53"/>
    <mergeCell ref="V53:Z53"/>
    <mergeCell ref="M56:P56"/>
    <mergeCell ref="Q56:T56"/>
    <mergeCell ref="V56:X56"/>
    <mergeCell ref="Y56:Z56"/>
    <mergeCell ref="M57:P57"/>
    <mergeCell ref="Q57:T57"/>
    <mergeCell ref="V57:X57"/>
    <mergeCell ref="Y57:Z57"/>
    <mergeCell ref="M54:P54"/>
    <mergeCell ref="Q54:T54"/>
    <mergeCell ref="V54:X54"/>
    <mergeCell ref="Y54:Z54"/>
    <mergeCell ref="M55:P55"/>
    <mergeCell ref="Q55:T55"/>
    <mergeCell ref="V55:X55"/>
    <mergeCell ref="Y55:Z55"/>
    <mergeCell ref="M60:P60"/>
    <mergeCell ref="Q60:T60"/>
    <mergeCell ref="V60:X60"/>
    <mergeCell ref="Y60:Z60"/>
    <mergeCell ref="M61:P61"/>
    <mergeCell ref="Q61:T61"/>
    <mergeCell ref="V61:X61"/>
    <mergeCell ref="Y61:Z61"/>
    <mergeCell ref="M58:P58"/>
    <mergeCell ref="Q58:T58"/>
    <mergeCell ref="V58:X58"/>
    <mergeCell ref="Y58:Z58"/>
    <mergeCell ref="M59:P59"/>
    <mergeCell ref="Q59:T59"/>
    <mergeCell ref="V59:X59"/>
    <mergeCell ref="Y59:Z59"/>
    <mergeCell ref="M64:P64"/>
    <mergeCell ref="Q64:T64"/>
    <mergeCell ref="V64:X64"/>
    <mergeCell ref="Y64:Z64"/>
    <mergeCell ref="M65:P65"/>
    <mergeCell ref="Q65:T65"/>
    <mergeCell ref="V65:X65"/>
    <mergeCell ref="Y65:Z65"/>
    <mergeCell ref="M62:P62"/>
    <mergeCell ref="Q62:T62"/>
    <mergeCell ref="V62:X62"/>
    <mergeCell ref="Y62:Z62"/>
    <mergeCell ref="M63:P63"/>
    <mergeCell ref="Q63:T63"/>
    <mergeCell ref="V63:X63"/>
    <mergeCell ref="Y63:Z63"/>
    <mergeCell ref="M68:P68"/>
    <mergeCell ref="Q68:T68"/>
    <mergeCell ref="V68:X68"/>
    <mergeCell ref="Y68:Z68"/>
    <mergeCell ref="M69:P69"/>
    <mergeCell ref="Q69:T69"/>
    <mergeCell ref="V69:X69"/>
    <mergeCell ref="Y69:Z69"/>
    <mergeCell ref="M66:P66"/>
    <mergeCell ref="Q66:T66"/>
    <mergeCell ref="V66:X66"/>
    <mergeCell ref="Y66:Z66"/>
    <mergeCell ref="M67:P67"/>
    <mergeCell ref="Q67:T67"/>
    <mergeCell ref="V67:X67"/>
    <mergeCell ref="Y67:Z67"/>
    <mergeCell ref="M72:P72"/>
    <mergeCell ref="Q72:T72"/>
    <mergeCell ref="V72:X72"/>
    <mergeCell ref="Y72:Z72"/>
    <mergeCell ref="M73:P73"/>
    <mergeCell ref="Q73:T73"/>
    <mergeCell ref="V73:X73"/>
    <mergeCell ref="Y73:Z73"/>
    <mergeCell ref="M70:P70"/>
    <mergeCell ref="Q70:T70"/>
    <mergeCell ref="V70:X70"/>
    <mergeCell ref="Y70:Z70"/>
    <mergeCell ref="M71:P71"/>
    <mergeCell ref="Q71:T71"/>
    <mergeCell ref="V71:X71"/>
    <mergeCell ref="Y71:Z71"/>
    <mergeCell ref="M76:P76"/>
    <mergeCell ref="Q76:T76"/>
    <mergeCell ref="V76:X76"/>
    <mergeCell ref="Y76:Z76"/>
    <mergeCell ref="M77:P77"/>
    <mergeCell ref="Q77:T77"/>
    <mergeCell ref="V77:X77"/>
    <mergeCell ref="Y77:Z77"/>
    <mergeCell ref="M74:P74"/>
    <mergeCell ref="Q74:T74"/>
    <mergeCell ref="V74:X74"/>
    <mergeCell ref="Y74:Z74"/>
    <mergeCell ref="M75:P75"/>
    <mergeCell ref="Q75:T75"/>
    <mergeCell ref="V75:X75"/>
    <mergeCell ref="Y75:Z75"/>
    <mergeCell ref="M80:P80"/>
    <mergeCell ref="Q80:T80"/>
    <mergeCell ref="V80:X80"/>
    <mergeCell ref="Y80:Z80"/>
    <mergeCell ref="M81:P81"/>
    <mergeCell ref="Q81:T81"/>
    <mergeCell ref="V81:X81"/>
    <mergeCell ref="Y81:Z81"/>
    <mergeCell ref="M78:P78"/>
    <mergeCell ref="Q78:T78"/>
    <mergeCell ref="V78:X78"/>
    <mergeCell ref="Y78:Z78"/>
    <mergeCell ref="M79:P79"/>
    <mergeCell ref="Q79:T79"/>
    <mergeCell ref="V79:X79"/>
    <mergeCell ref="Y79:Z79"/>
    <mergeCell ref="M84:P84"/>
    <mergeCell ref="Q84:T84"/>
    <mergeCell ref="V84:X84"/>
    <mergeCell ref="Y84:Z84"/>
    <mergeCell ref="X90:Z90"/>
    <mergeCell ref="M82:P82"/>
    <mergeCell ref="Q82:T82"/>
    <mergeCell ref="V82:X82"/>
    <mergeCell ref="Y82:Z82"/>
    <mergeCell ref="M83:P83"/>
    <mergeCell ref="Q83:T83"/>
    <mergeCell ref="V83:X83"/>
    <mergeCell ref="Y83:Z83"/>
  </mergeCells>
  <printOptions horizontalCentered="1"/>
  <pageMargins left="0.15748031496062992" right="0.15748031496062992" top="0.19685039370078741" bottom="0.19685039370078741" header="0" footer="0"/>
  <pageSetup paperSize="9" orientation="portrait" r:id="rId1"/>
  <headerFooter alignWithMargins="0"/>
</worksheet>
</file>

<file path=xl/worksheets/sheet11.xml><?xml version="1.0" encoding="utf-8"?>
<worksheet xmlns="http://schemas.openxmlformats.org/spreadsheetml/2006/main" xmlns:r="http://schemas.openxmlformats.org/officeDocument/2006/relationships">
  <sheetPr>
    <tabColor rgb="FFCC0000"/>
  </sheetPr>
  <dimension ref="A1:W121"/>
  <sheetViews>
    <sheetView topLeftCell="A10" workbookViewId="0">
      <selection activeCell="C56" sqref="C56:E56"/>
    </sheetView>
  </sheetViews>
  <sheetFormatPr defaultRowHeight="12.75"/>
  <cols>
    <col min="1" max="1" width="1" style="242" customWidth="1"/>
    <col min="2" max="2" width="2.42578125" style="242" customWidth="1"/>
    <col min="3" max="3" width="1.28515625" style="242" customWidth="1"/>
    <col min="4" max="4" width="29.7109375" style="242" customWidth="1"/>
    <col min="5" max="5" width="7.5703125" style="242" customWidth="1"/>
    <col min="6" max="6" width="0.5703125" style="242" customWidth="1"/>
    <col min="7" max="7" width="7.5703125" style="242" customWidth="1"/>
    <col min="8" max="8" width="0.5703125" style="242" customWidth="1"/>
    <col min="9" max="9" width="7.5703125" style="242" customWidth="1"/>
    <col min="10" max="10" width="0.42578125" style="242" customWidth="1"/>
    <col min="11" max="11" width="7.5703125" style="242" customWidth="1"/>
    <col min="12" max="12" width="0.5703125" style="242" customWidth="1"/>
    <col min="13" max="13" width="7.5703125" style="242" customWidth="1"/>
    <col min="14" max="14" width="0.5703125" style="242" customWidth="1"/>
    <col min="15" max="15" width="7.5703125" style="242" customWidth="1"/>
    <col min="16" max="16" width="0.5703125" style="242" customWidth="1"/>
    <col min="17" max="17" width="7.5703125" style="242" customWidth="1"/>
    <col min="18" max="18" width="0.5703125" style="242" customWidth="1"/>
    <col min="19" max="19" width="7.5703125" style="242" customWidth="1"/>
    <col min="20" max="20" width="2.42578125" style="242" customWidth="1"/>
    <col min="21" max="21" width="1" style="242" customWidth="1"/>
    <col min="22" max="22" width="6.7109375" style="761" customWidth="1"/>
    <col min="23" max="23" width="1" style="761" customWidth="1"/>
    <col min="24" max="16384" width="9.140625" style="242"/>
  </cols>
  <sheetData>
    <row r="1" spans="1:23" ht="13.5" thickBot="1">
      <c r="A1" s="251"/>
      <c r="B1" s="285"/>
      <c r="C1" s="284" t="s">
        <v>117</v>
      </c>
      <c r="E1" s="282"/>
      <c r="F1" s="282"/>
      <c r="G1" s="282"/>
      <c r="H1" s="283"/>
      <c r="I1" s="282"/>
      <c r="J1" s="282"/>
      <c r="K1" s="282"/>
      <c r="L1" s="282"/>
      <c r="M1" s="282"/>
      <c r="N1" s="282"/>
      <c r="O1" s="282"/>
      <c r="P1" s="282"/>
      <c r="Q1" s="282"/>
      <c r="R1" s="282"/>
      <c r="S1" s="282"/>
      <c r="T1" s="282"/>
      <c r="U1" s="247"/>
    </row>
    <row r="2" spans="1:23">
      <c r="A2" s="251"/>
      <c r="B2" s="281"/>
      <c r="C2" s="281"/>
      <c r="D2" s="280"/>
      <c r="E2" s="280"/>
      <c r="F2" s="280"/>
      <c r="G2" s="280"/>
      <c r="H2" s="280"/>
      <c r="I2" s="280"/>
      <c r="J2" s="280"/>
      <c r="K2" s="280"/>
      <c r="L2" s="280"/>
      <c r="M2" s="280"/>
      <c r="N2" s="280"/>
      <c r="O2" s="280"/>
      <c r="P2" s="280"/>
      <c r="Q2" s="280"/>
      <c r="R2" s="280"/>
      <c r="S2" s="280"/>
      <c r="T2" s="252"/>
      <c r="U2" s="247"/>
    </row>
    <row r="3" spans="1:23" ht="13.5" thickBot="1">
      <c r="A3" s="251"/>
      <c r="B3" s="250"/>
      <c r="C3" s="250"/>
      <c r="D3" s="250"/>
      <c r="E3" s="250"/>
      <c r="F3" s="250"/>
      <c r="G3" s="250"/>
      <c r="H3" s="250"/>
      <c r="I3" s="250"/>
      <c r="J3" s="250"/>
      <c r="K3" s="250"/>
      <c r="L3" s="250"/>
      <c r="M3" s="250"/>
      <c r="N3" s="250"/>
      <c r="O3" s="250"/>
      <c r="P3" s="250"/>
      <c r="Q3" s="250"/>
      <c r="R3" s="250"/>
      <c r="S3" s="265" t="s">
        <v>106</v>
      </c>
      <c r="T3" s="252"/>
      <c r="U3" s="247"/>
    </row>
    <row r="4" spans="1:23" s="270" customFormat="1" ht="13.5" thickBot="1">
      <c r="A4" s="272"/>
      <c r="B4" s="271"/>
      <c r="C4" s="865" t="s">
        <v>116</v>
      </c>
      <c r="D4" s="260"/>
      <c r="E4" s="260"/>
      <c r="F4" s="260"/>
      <c r="G4" s="260"/>
      <c r="H4" s="260"/>
      <c r="I4" s="260"/>
      <c r="J4" s="260"/>
      <c r="K4" s="260"/>
      <c r="L4" s="260"/>
      <c r="M4" s="260"/>
      <c r="N4" s="260"/>
      <c r="O4" s="260"/>
      <c r="P4" s="260"/>
      <c r="Q4" s="260"/>
      <c r="R4" s="260"/>
      <c r="S4" s="262"/>
      <c r="T4" s="252"/>
      <c r="U4" s="247"/>
      <c r="V4" s="762"/>
      <c r="W4" s="762"/>
    </row>
    <row r="5" spans="1:23" s="243" customFormat="1" ht="6" customHeight="1">
      <c r="A5" s="258"/>
      <c r="B5" s="257"/>
      <c r="C5" s="279"/>
      <c r="D5" s="279"/>
      <c r="E5" s="279"/>
      <c r="F5" s="279"/>
      <c r="G5" s="279"/>
      <c r="H5" s="279"/>
      <c r="I5" s="279"/>
      <c r="J5" s="279"/>
      <c r="K5" s="279"/>
      <c r="L5" s="279"/>
      <c r="M5" s="279"/>
      <c r="N5" s="279"/>
      <c r="O5" s="279"/>
      <c r="P5" s="279"/>
      <c r="Q5" s="279"/>
      <c r="R5" s="279"/>
      <c r="S5" s="279"/>
      <c r="T5" s="252"/>
      <c r="U5" s="247"/>
      <c r="V5" s="761"/>
      <c r="W5" s="761"/>
    </row>
    <row r="6" spans="1:23" s="243" customFormat="1" ht="13.5" customHeight="1">
      <c r="A6" s="258"/>
      <c r="B6" s="257"/>
      <c r="C6" s="279"/>
      <c r="D6" s="279"/>
      <c r="E6" s="354">
        <v>2002</v>
      </c>
      <c r="F6" s="254"/>
      <c r="G6" s="354">
        <v>2003</v>
      </c>
      <c r="H6" s="254"/>
      <c r="I6" s="354">
        <v>2004</v>
      </c>
      <c r="J6" s="254"/>
      <c r="K6" s="354">
        <v>2005</v>
      </c>
      <c r="L6" s="254"/>
      <c r="M6" s="354">
        <v>2006</v>
      </c>
      <c r="N6" s="255"/>
      <c r="O6" s="354">
        <v>2007</v>
      </c>
      <c r="P6" s="254"/>
      <c r="Q6" s="354">
        <v>2008</v>
      </c>
      <c r="R6" s="254"/>
      <c r="S6" s="354">
        <v>2009</v>
      </c>
      <c r="T6" s="253"/>
      <c r="U6" s="247"/>
      <c r="V6" s="761"/>
      <c r="W6" s="761"/>
    </row>
    <row r="7" spans="1:23" s="243" customFormat="1" ht="12.75" customHeight="1">
      <c r="A7" s="258"/>
      <c r="B7" s="257"/>
      <c r="C7" s="17" t="s">
        <v>95</v>
      </c>
      <c r="D7" s="17"/>
      <c r="E7" s="1184">
        <v>299790</v>
      </c>
      <c r="F7" s="1185"/>
      <c r="G7" s="1184">
        <v>306567</v>
      </c>
      <c r="H7" s="1185"/>
      <c r="I7" s="1184">
        <v>312939</v>
      </c>
      <c r="J7" s="1185"/>
      <c r="K7" s="1184">
        <v>340782</v>
      </c>
      <c r="L7" s="1185"/>
      <c r="M7" s="1186">
        <v>344006</v>
      </c>
      <c r="N7" s="1187"/>
      <c r="O7" s="1188">
        <v>354913</v>
      </c>
      <c r="P7" s="1187"/>
      <c r="Q7" s="1188">
        <v>357209</v>
      </c>
      <c r="R7" s="1185"/>
      <c r="S7" s="1188">
        <v>349781</v>
      </c>
      <c r="T7" s="253"/>
      <c r="U7" s="247"/>
      <c r="V7" s="761"/>
      <c r="W7" s="761"/>
    </row>
    <row r="8" spans="1:23" s="243" customFormat="1" ht="12.75" customHeight="1">
      <c r="A8" s="258"/>
      <c r="B8" s="257"/>
      <c r="C8" s="17" t="s">
        <v>115</v>
      </c>
      <c r="D8" s="17"/>
      <c r="E8" s="1185">
        <v>344309</v>
      </c>
      <c r="F8" s="1185"/>
      <c r="G8" s="1185">
        <v>354183</v>
      </c>
      <c r="H8" s="1185"/>
      <c r="I8" s="1185">
        <v>362898</v>
      </c>
      <c r="J8" s="1185"/>
      <c r="K8" s="1185">
        <v>394702</v>
      </c>
      <c r="L8" s="1185"/>
      <c r="M8" s="1186">
        <v>401473</v>
      </c>
      <c r="N8" s="1187"/>
      <c r="O8" s="1186">
        <v>414197</v>
      </c>
      <c r="P8" s="1187"/>
      <c r="Q8" s="1186">
        <v>417501</v>
      </c>
      <c r="R8" s="1185"/>
      <c r="S8" s="1186">
        <v>407172</v>
      </c>
      <c r="T8" s="253"/>
      <c r="U8" s="247"/>
      <c r="V8" s="761"/>
      <c r="W8" s="761"/>
    </row>
    <row r="9" spans="1:23" s="243" customFormat="1" ht="12.75" customHeight="1">
      <c r="A9" s="258"/>
      <c r="B9" s="257"/>
      <c r="C9" s="17" t="s">
        <v>114</v>
      </c>
      <c r="D9" s="17"/>
      <c r="E9" s="1185">
        <v>2820254</v>
      </c>
      <c r="F9" s="1185"/>
      <c r="G9" s="1185">
        <v>2855203</v>
      </c>
      <c r="H9" s="1185"/>
      <c r="I9" s="1185">
        <v>2911678</v>
      </c>
      <c r="J9" s="1185"/>
      <c r="K9" s="1185">
        <v>3083948</v>
      </c>
      <c r="L9" s="1185"/>
      <c r="M9" s="1186">
        <v>3117082</v>
      </c>
      <c r="N9" s="1187"/>
      <c r="O9" s="1186">
        <v>3222797</v>
      </c>
      <c r="P9" s="1187"/>
      <c r="Q9" s="1186">
        <v>3269583</v>
      </c>
      <c r="R9" s="1185"/>
      <c r="S9" s="1186">
        <v>3125711</v>
      </c>
      <c r="T9" s="253"/>
      <c r="U9" s="247"/>
      <c r="V9" s="761"/>
      <c r="W9" s="761"/>
    </row>
    <row r="10" spans="1:23" s="243" customFormat="1" ht="12.75" customHeight="1">
      <c r="A10" s="258"/>
      <c r="B10" s="257"/>
      <c r="C10" s="17" t="s">
        <v>113</v>
      </c>
      <c r="D10" s="17"/>
      <c r="E10" s="1185">
        <v>2564448</v>
      </c>
      <c r="F10" s="1185"/>
      <c r="G10" s="1185">
        <v>2617656</v>
      </c>
      <c r="H10" s="1185"/>
      <c r="I10" s="1185">
        <v>2686020</v>
      </c>
      <c r="J10" s="1185"/>
      <c r="K10" s="1185">
        <v>2854297</v>
      </c>
      <c r="L10" s="1185"/>
      <c r="M10" s="1186">
        <v>2882984</v>
      </c>
      <c r="N10" s="1187"/>
      <c r="O10" s="1186">
        <v>2970042</v>
      </c>
      <c r="P10" s="1187"/>
      <c r="Q10" s="1186">
        <v>3018395</v>
      </c>
      <c r="R10" s="1185"/>
      <c r="S10" s="1186">
        <v>2878960</v>
      </c>
      <c r="T10" s="253"/>
      <c r="U10" s="247"/>
      <c r="V10" s="761"/>
      <c r="W10" s="761"/>
    </row>
    <row r="11" spans="1:23" s="243" customFormat="1" ht="12.75" customHeight="1">
      <c r="A11" s="258"/>
      <c r="B11" s="257"/>
      <c r="C11" s="17" t="s">
        <v>112</v>
      </c>
      <c r="D11" s="17"/>
      <c r="E11" s="1189">
        <v>685.01</v>
      </c>
      <c r="F11" s="1189"/>
      <c r="G11" s="1189">
        <v>711.37807611150401</v>
      </c>
      <c r="H11" s="1189"/>
      <c r="I11" s="1189">
        <v>738.81142243122804</v>
      </c>
      <c r="J11" s="1189"/>
      <c r="K11" s="1189">
        <v>764.7426211010411</v>
      </c>
      <c r="L11" s="1189"/>
      <c r="M11" s="1190">
        <v>786.55963916778501</v>
      </c>
      <c r="N11" s="1187"/>
      <c r="O11" s="1190">
        <v>806.07115624457799</v>
      </c>
      <c r="P11" s="1187"/>
      <c r="Q11" s="1190">
        <v>843.19530865574814</v>
      </c>
      <c r="R11" s="1189"/>
      <c r="S11" s="1190">
        <v>867.54</v>
      </c>
      <c r="T11" s="253"/>
      <c r="U11" s="247"/>
      <c r="V11" s="761"/>
      <c r="W11" s="761"/>
    </row>
    <row r="12" spans="1:23" s="243" customFormat="1" ht="12.75" customHeight="1">
      <c r="A12" s="258"/>
      <c r="B12" s="257"/>
      <c r="C12" s="264" t="s">
        <v>111</v>
      </c>
      <c r="D12" s="264"/>
      <c r="E12" s="1189">
        <v>817.39</v>
      </c>
      <c r="F12" s="1189"/>
      <c r="G12" s="1189">
        <v>849.55781481609608</v>
      </c>
      <c r="H12" s="1189"/>
      <c r="I12" s="1189">
        <v>877.4607711184691</v>
      </c>
      <c r="J12" s="1189"/>
      <c r="K12" s="1189">
        <v>907.23779552574501</v>
      </c>
      <c r="L12" s="1189"/>
      <c r="M12" s="1190">
        <v>933.9635622709161</v>
      </c>
      <c r="N12" s="1187"/>
      <c r="O12" s="1190">
        <v>963.27830539825209</v>
      </c>
      <c r="P12" s="1187"/>
      <c r="Q12" s="1190">
        <v>1007.9994814223601</v>
      </c>
      <c r="R12" s="1189"/>
      <c r="S12" s="1190">
        <v>1034.19</v>
      </c>
      <c r="T12" s="253"/>
      <c r="U12" s="247"/>
      <c r="V12" s="761"/>
      <c r="W12" s="761"/>
    </row>
    <row r="13" spans="1:23" ht="5.25" customHeight="1" thickBot="1">
      <c r="A13" s="251"/>
      <c r="B13" s="250"/>
      <c r="C13" s="250"/>
      <c r="D13" s="250"/>
      <c r="E13" s="250"/>
      <c r="F13" s="250"/>
      <c r="G13" s="250"/>
      <c r="H13" s="250"/>
      <c r="I13" s="250"/>
      <c r="J13" s="250"/>
      <c r="K13" s="250"/>
      <c r="L13" s="250"/>
      <c r="M13" s="250"/>
      <c r="N13" s="250"/>
      <c r="O13" s="250"/>
      <c r="P13" s="250"/>
      <c r="Q13" s="250"/>
      <c r="R13" s="250"/>
      <c r="S13" s="265"/>
      <c r="T13" s="252"/>
      <c r="U13" s="247"/>
    </row>
    <row r="14" spans="1:23" s="270" customFormat="1" ht="13.5" thickBot="1">
      <c r="A14" s="272"/>
      <c r="B14" s="271"/>
      <c r="C14" s="865" t="s">
        <v>443</v>
      </c>
      <c r="D14" s="260"/>
      <c r="E14" s="260"/>
      <c r="F14" s="260"/>
      <c r="G14" s="260"/>
      <c r="H14" s="260"/>
      <c r="I14" s="260"/>
      <c r="J14" s="260"/>
      <c r="K14" s="260"/>
      <c r="L14" s="260"/>
      <c r="M14" s="260"/>
      <c r="N14" s="260"/>
      <c r="O14" s="260"/>
      <c r="P14" s="260"/>
      <c r="Q14" s="260"/>
      <c r="R14" s="260"/>
      <c r="S14" s="262"/>
      <c r="T14" s="252"/>
      <c r="U14" s="247"/>
      <c r="V14" s="762"/>
      <c r="W14" s="762"/>
    </row>
    <row r="15" spans="1:23" s="243" customFormat="1" ht="3" customHeight="1">
      <c r="A15" s="258"/>
      <c r="B15" s="257"/>
      <c r="C15" s="279"/>
      <c r="D15" s="279"/>
      <c r="E15" s="279"/>
      <c r="F15" s="279"/>
      <c r="G15" s="279"/>
      <c r="H15" s="279"/>
      <c r="I15" s="279"/>
      <c r="J15" s="279"/>
      <c r="K15" s="279"/>
      <c r="L15" s="279"/>
      <c r="M15" s="279"/>
      <c r="N15" s="279"/>
      <c r="O15" s="279"/>
      <c r="P15" s="279"/>
      <c r="Q15" s="279"/>
      <c r="R15" s="279"/>
      <c r="S15" s="279"/>
      <c r="T15" s="252"/>
      <c r="U15" s="247"/>
      <c r="V15" s="761"/>
      <c r="W15" s="761"/>
    </row>
    <row r="16" spans="1:23" s="243" customFormat="1" ht="13.5" customHeight="1">
      <c r="A16" s="258"/>
      <c r="B16" s="257"/>
      <c r="C16" s="279"/>
      <c r="D16" s="256"/>
      <c r="E16" s="354">
        <v>2002</v>
      </c>
      <c r="F16" s="263"/>
      <c r="G16" s="354">
        <v>2003</v>
      </c>
      <c r="H16" s="263"/>
      <c r="I16" s="354">
        <v>2004</v>
      </c>
      <c r="J16" s="263"/>
      <c r="K16" s="354">
        <v>2005</v>
      </c>
      <c r="L16" s="263"/>
      <c r="M16" s="354">
        <v>2006</v>
      </c>
      <c r="N16" s="278"/>
      <c r="O16" s="354">
        <v>2007</v>
      </c>
      <c r="P16" s="263"/>
      <c r="Q16" s="354">
        <v>2008</v>
      </c>
      <c r="R16" s="263"/>
      <c r="S16" s="354">
        <v>2009</v>
      </c>
      <c r="T16" s="253"/>
      <c r="U16" s="247"/>
      <c r="V16" s="762"/>
      <c r="W16" s="762"/>
    </row>
    <row r="17" spans="1:23" s="243" customFormat="1" ht="12.75" customHeight="1">
      <c r="A17" s="258"/>
      <c r="B17" s="257"/>
      <c r="C17" s="1649" t="s">
        <v>101</v>
      </c>
      <c r="D17" s="1649"/>
      <c r="E17" s="1191">
        <v>2564448</v>
      </c>
      <c r="F17" s="1191">
        <v>0</v>
      </c>
      <c r="G17" s="1191">
        <v>2617656</v>
      </c>
      <c r="H17" s="1191">
        <v>0</v>
      </c>
      <c r="I17" s="1191">
        <v>2686020</v>
      </c>
      <c r="J17" s="1191">
        <v>0</v>
      </c>
      <c r="K17" s="1191">
        <v>2854297</v>
      </c>
      <c r="L17" s="1191">
        <v>0</v>
      </c>
      <c r="M17" s="1191">
        <v>2882984</v>
      </c>
      <c r="N17" s="1191">
        <v>0</v>
      </c>
      <c r="O17" s="1191">
        <v>2970042</v>
      </c>
      <c r="P17" s="1191">
        <v>0</v>
      </c>
      <c r="Q17" s="1191">
        <v>3018395</v>
      </c>
      <c r="R17" s="1191">
        <v>0</v>
      </c>
      <c r="S17" s="1191">
        <v>2878960</v>
      </c>
      <c r="T17" s="253"/>
      <c r="U17" s="247"/>
      <c r="V17" s="762"/>
      <c r="W17" s="762"/>
    </row>
    <row r="18" spans="1:23" s="243" customFormat="1" ht="12" customHeight="1">
      <c r="A18" s="258"/>
      <c r="B18" s="257"/>
      <c r="C18" s="257"/>
      <c r="D18" s="520" t="s">
        <v>444</v>
      </c>
      <c r="E18" s="1185">
        <v>541609</v>
      </c>
      <c r="F18" s="1185">
        <v>0</v>
      </c>
      <c r="G18" s="1185">
        <v>586741</v>
      </c>
      <c r="H18" s="1185">
        <v>0</v>
      </c>
      <c r="I18" s="1185">
        <v>606182</v>
      </c>
      <c r="J18" s="1185">
        <v>0</v>
      </c>
      <c r="K18" s="1185">
        <v>661080</v>
      </c>
      <c r="L18" s="1185">
        <v>0</v>
      </c>
      <c r="M18" s="1185">
        <v>688736</v>
      </c>
      <c r="N18" s="1185">
        <v>0</v>
      </c>
      <c r="O18" s="1185">
        <v>794245</v>
      </c>
      <c r="P18" s="1185">
        <v>0</v>
      </c>
      <c r="Q18" s="1185">
        <v>842211</v>
      </c>
      <c r="R18" s="1185">
        <v>0</v>
      </c>
      <c r="S18" s="1185">
        <v>779059</v>
      </c>
      <c r="T18" s="253"/>
      <c r="U18" s="247"/>
      <c r="V18" s="762"/>
      <c r="W18" s="762"/>
    </row>
    <row r="19" spans="1:23" s="243" customFormat="1" ht="12" customHeight="1">
      <c r="A19" s="258"/>
      <c r="B19" s="257"/>
      <c r="C19" s="257"/>
      <c r="D19" s="520" t="s">
        <v>447</v>
      </c>
      <c r="E19" s="1185">
        <v>1828939</v>
      </c>
      <c r="F19" s="1185">
        <v>0</v>
      </c>
      <c r="G19" s="1185">
        <v>1878098</v>
      </c>
      <c r="H19" s="1185">
        <v>0</v>
      </c>
      <c r="I19" s="1185">
        <v>1936422</v>
      </c>
      <c r="J19" s="1185">
        <v>0</v>
      </c>
      <c r="K19" s="1185">
        <v>2041181</v>
      </c>
      <c r="L19" s="1185">
        <v>0</v>
      </c>
      <c r="M19" s="1185">
        <v>2028614</v>
      </c>
      <c r="N19" s="1185">
        <v>0</v>
      </c>
      <c r="O19" s="1185">
        <v>2049354</v>
      </c>
      <c r="P19" s="1185">
        <v>0</v>
      </c>
      <c r="Q19" s="1185">
        <v>2050428</v>
      </c>
      <c r="R19" s="1185">
        <v>0</v>
      </c>
      <c r="S19" s="1185">
        <v>1983401</v>
      </c>
      <c r="T19" s="253"/>
      <c r="U19" s="247"/>
      <c r="V19" s="762"/>
      <c r="W19" s="762"/>
    </row>
    <row r="20" spans="1:23" s="243" customFormat="1" ht="21" customHeight="1">
      <c r="A20" s="258"/>
      <c r="B20" s="257"/>
      <c r="C20" s="257"/>
      <c r="D20" s="1192" t="s">
        <v>445</v>
      </c>
      <c r="E20" s="1193">
        <v>22838</v>
      </c>
      <c r="F20" s="1193">
        <v>0</v>
      </c>
      <c r="G20" s="1193">
        <v>28846</v>
      </c>
      <c r="H20" s="1193">
        <v>0</v>
      </c>
      <c r="I20" s="1193">
        <v>49021</v>
      </c>
      <c r="J20" s="1193">
        <v>0</v>
      </c>
      <c r="K20" s="1193">
        <v>59415</v>
      </c>
      <c r="L20" s="1193">
        <v>0</v>
      </c>
      <c r="M20" s="1193">
        <v>64627</v>
      </c>
      <c r="N20" s="1193">
        <v>0</v>
      </c>
      <c r="O20" s="1193">
        <v>61731</v>
      </c>
      <c r="P20" s="1193">
        <v>0</v>
      </c>
      <c r="Q20" s="1193">
        <v>64346</v>
      </c>
      <c r="R20" s="1193">
        <v>0</v>
      </c>
      <c r="S20" s="1193">
        <v>47463</v>
      </c>
      <c r="T20" s="253"/>
      <c r="U20" s="247"/>
      <c r="V20" s="761"/>
      <c r="W20" s="761"/>
    </row>
    <row r="21" spans="1:23" s="243" customFormat="1" ht="21" customHeight="1">
      <c r="A21" s="258"/>
      <c r="B21" s="257"/>
      <c r="C21" s="257"/>
      <c r="D21" s="1192" t="s">
        <v>446</v>
      </c>
      <c r="E21" s="1193">
        <v>9964</v>
      </c>
      <c r="F21" s="1193">
        <v>0</v>
      </c>
      <c r="G21" s="1193">
        <v>10880</v>
      </c>
      <c r="H21" s="1193">
        <v>0</v>
      </c>
      <c r="I21" s="1193">
        <v>11408</v>
      </c>
      <c r="J21" s="1193">
        <v>0</v>
      </c>
      <c r="K21" s="1193">
        <v>16413</v>
      </c>
      <c r="L21" s="1193">
        <v>0</v>
      </c>
      <c r="M21" s="1193">
        <v>19549</v>
      </c>
      <c r="N21" s="1193">
        <v>0</v>
      </c>
      <c r="O21" s="1193">
        <v>20756</v>
      </c>
      <c r="P21" s="1193">
        <v>0</v>
      </c>
      <c r="Q21" s="1193">
        <v>14695</v>
      </c>
      <c r="R21" s="1193">
        <v>0</v>
      </c>
      <c r="S21" s="1193">
        <v>25688</v>
      </c>
      <c r="T21" s="253"/>
      <c r="U21" s="247"/>
      <c r="V21" s="761"/>
      <c r="W21" s="761"/>
    </row>
    <row r="22" spans="1:23" s="243" customFormat="1" ht="12" customHeight="1">
      <c r="A22" s="258"/>
      <c r="B22" s="257"/>
      <c r="C22" s="257"/>
      <c r="D22" s="520" t="s">
        <v>449</v>
      </c>
      <c r="E22" s="1185">
        <v>13086</v>
      </c>
      <c r="F22" s="1185">
        <v>0</v>
      </c>
      <c r="G22" s="1185">
        <v>18250</v>
      </c>
      <c r="H22" s="1185">
        <v>0</v>
      </c>
      <c r="I22" s="1185">
        <v>21347</v>
      </c>
      <c r="J22" s="1185">
        <v>0</v>
      </c>
      <c r="K22" s="1185">
        <v>10238</v>
      </c>
      <c r="L22" s="1185">
        <v>0</v>
      </c>
      <c r="M22" s="1185">
        <v>25375</v>
      </c>
      <c r="N22" s="1185">
        <v>0</v>
      </c>
      <c r="O22" s="1185">
        <v>39128</v>
      </c>
      <c r="P22" s="1185">
        <v>0</v>
      </c>
      <c r="Q22" s="1185">
        <v>44915</v>
      </c>
      <c r="R22" s="1185">
        <v>0</v>
      </c>
      <c r="S22" s="1185">
        <v>43349</v>
      </c>
      <c r="T22" s="253"/>
      <c r="U22" s="247"/>
      <c r="V22" s="761"/>
      <c r="W22" s="761"/>
    </row>
    <row r="23" spans="1:23" s="243" customFormat="1" ht="12" customHeight="1">
      <c r="A23" s="258"/>
      <c r="B23" s="257"/>
      <c r="C23" s="257"/>
      <c r="D23" s="520" t="s">
        <v>448</v>
      </c>
      <c r="E23" s="1185">
        <v>148012</v>
      </c>
      <c r="F23" s="1185">
        <v>0</v>
      </c>
      <c r="G23" s="1185">
        <v>94841</v>
      </c>
      <c r="H23" s="1185">
        <v>0</v>
      </c>
      <c r="I23" s="1185">
        <v>61640</v>
      </c>
      <c r="J23" s="1185">
        <v>0</v>
      </c>
      <c r="K23" s="1185">
        <v>65970</v>
      </c>
      <c r="L23" s="1185">
        <v>0</v>
      </c>
      <c r="M23" s="1185">
        <v>56083</v>
      </c>
      <c r="N23" s="1185">
        <v>0</v>
      </c>
      <c r="O23" s="1185">
        <v>4828</v>
      </c>
      <c r="P23" s="1185">
        <v>0</v>
      </c>
      <c r="Q23" s="1185">
        <v>1800</v>
      </c>
      <c r="R23" s="1185">
        <v>0</v>
      </c>
      <c r="S23" s="1194" t="s">
        <v>11</v>
      </c>
      <c r="T23" s="253"/>
      <c r="U23" s="247"/>
      <c r="V23" s="761"/>
      <c r="W23" s="761"/>
    </row>
    <row r="24" spans="1:23" s="266" customFormat="1" ht="3" customHeight="1">
      <c r="B24" s="269"/>
      <c r="C24" s="1195"/>
      <c r="D24" s="268"/>
      <c r="E24" s="1196"/>
      <c r="F24" s="1196"/>
      <c r="G24" s="1196"/>
      <c r="H24" s="1196"/>
      <c r="I24" s="1196"/>
      <c r="J24" s="1196"/>
      <c r="K24" s="1196"/>
      <c r="L24" s="1196"/>
      <c r="M24" s="1196"/>
      <c r="N24" s="1196"/>
      <c r="O24" s="1196"/>
      <c r="P24" s="1196"/>
      <c r="Q24" s="1196"/>
      <c r="R24" s="1196"/>
      <c r="S24" s="1197"/>
      <c r="T24" s="267"/>
      <c r="U24" s="247"/>
      <c r="V24" s="761"/>
      <c r="W24" s="761"/>
    </row>
    <row r="25" spans="1:23" s="243" customFormat="1" ht="12.75" customHeight="1">
      <c r="A25" s="258"/>
      <c r="B25" s="257"/>
      <c r="C25" s="1649" t="s">
        <v>120</v>
      </c>
      <c r="D25" s="1649"/>
      <c r="E25" s="1191">
        <v>1464526</v>
      </c>
      <c r="F25" s="1191">
        <v>0</v>
      </c>
      <c r="G25" s="1191">
        <v>1478754</v>
      </c>
      <c r="H25" s="1191">
        <v>0</v>
      </c>
      <c r="I25" s="1191">
        <v>1515838</v>
      </c>
      <c r="J25" s="1191">
        <v>0</v>
      </c>
      <c r="K25" s="1191">
        <v>1593363</v>
      </c>
      <c r="L25" s="1191">
        <v>0</v>
      </c>
      <c r="M25" s="1191">
        <v>1598749</v>
      </c>
      <c r="N25" s="1191">
        <v>0</v>
      </c>
      <c r="O25" s="1191">
        <v>1635850</v>
      </c>
      <c r="P25" s="1191">
        <v>0</v>
      </c>
      <c r="Q25" s="1191">
        <v>1648216</v>
      </c>
      <c r="R25" s="1191">
        <v>0</v>
      </c>
      <c r="S25" s="1191">
        <v>1562701</v>
      </c>
      <c r="T25" s="253"/>
      <c r="U25" s="247"/>
      <c r="V25" s="761"/>
      <c r="W25" s="761"/>
    </row>
    <row r="26" spans="1:23" s="243" customFormat="1" ht="12" customHeight="1">
      <c r="A26" s="258"/>
      <c r="B26" s="257"/>
      <c r="C26" s="1174"/>
      <c r="D26" s="520" t="s">
        <v>444</v>
      </c>
      <c r="E26" s="1185">
        <v>301536</v>
      </c>
      <c r="F26" s="1185">
        <v>0</v>
      </c>
      <c r="G26" s="1185">
        <v>323275</v>
      </c>
      <c r="H26" s="1185">
        <v>0</v>
      </c>
      <c r="I26" s="1185">
        <v>337178</v>
      </c>
      <c r="J26" s="1185">
        <v>0</v>
      </c>
      <c r="K26" s="1185">
        <v>360329</v>
      </c>
      <c r="L26" s="1185">
        <v>0</v>
      </c>
      <c r="M26" s="1185">
        <v>371600</v>
      </c>
      <c r="N26" s="1185">
        <v>0</v>
      </c>
      <c r="O26" s="1185">
        <v>425678</v>
      </c>
      <c r="P26" s="1185">
        <v>0</v>
      </c>
      <c r="Q26" s="1185">
        <v>448405</v>
      </c>
      <c r="R26" s="1185">
        <v>0</v>
      </c>
      <c r="S26" s="1185">
        <v>412983</v>
      </c>
      <c r="T26" s="253"/>
      <c r="U26" s="247"/>
      <c r="V26" s="762"/>
      <c r="W26" s="762"/>
    </row>
    <row r="27" spans="1:23" s="243" customFormat="1" ht="12" customHeight="1">
      <c r="A27" s="258"/>
      <c r="B27" s="257"/>
      <c r="C27" s="1174"/>
      <c r="D27" s="520" t="s">
        <v>447</v>
      </c>
      <c r="E27" s="1185">
        <v>1048853</v>
      </c>
      <c r="F27" s="1185">
        <v>0</v>
      </c>
      <c r="G27" s="1185">
        <v>1063782</v>
      </c>
      <c r="H27" s="1185">
        <v>0</v>
      </c>
      <c r="I27" s="1185">
        <v>1094400</v>
      </c>
      <c r="J27" s="1185">
        <v>0</v>
      </c>
      <c r="K27" s="1185">
        <v>1146971</v>
      </c>
      <c r="L27" s="1185">
        <v>0</v>
      </c>
      <c r="M27" s="1185">
        <v>1132755</v>
      </c>
      <c r="N27" s="1185">
        <v>0</v>
      </c>
      <c r="O27" s="1185">
        <v>1138848</v>
      </c>
      <c r="P27" s="1185">
        <v>0</v>
      </c>
      <c r="Q27" s="1185">
        <v>1128429</v>
      </c>
      <c r="R27" s="1185">
        <v>0</v>
      </c>
      <c r="S27" s="1185">
        <v>1083510</v>
      </c>
      <c r="T27" s="253"/>
      <c r="U27" s="247"/>
      <c r="V27" s="762"/>
      <c r="W27" s="762"/>
    </row>
    <row r="28" spans="1:23" s="243" customFormat="1" ht="21" customHeight="1">
      <c r="A28" s="258"/>
      <c r="B28" s="257"/>
      <c r="C28" s="1174"/>
      <c r="D28" s="1192" t="s">
        <v>445</v>
      </c>
      <c r="E28" s="1193">
        <v>14241</v>
      </c>
      <c r="F28" s="1193">
        <v>0</v>
      </c>
      <c r="G28" s="1193">
        <v>18606</v>
      </c>
      <c r="H28" s="1193">
        <v>0</v>
      </c>
      <c r="I28" s="1193">
        <v>28949</v>
      </c>
      <c r="J28" s="1193">
        <v>0</v>
      </c>
      <c r="K28" s="1193">
        <v>33699</v>
      </c>
      <c r="L28" s="1193">
        <v>0</v>
      </c>
      <c r="M28" s="1193">
        <v>35434</v>
      </c>
      <c r="N28" s="1193">
        <v>0</v>
      </c>
      <c r="O28" s="1193">
        <v>33576</v>
      </c>
      <c r="P28" s="1193">
        <v>0</v>
      </c>
      <c r="Q28" s="1193">
        <v>36403</v>
      </c>
      <c r="R28" s="1193">
        <v>0</v>
      </c>
      <c r="S28" s="1193">
        <v>26143</v>
      </c>
      <c r="T28" s="253"/>
      <c r="U28" s="247"/>
      <c r="V28" s="761"/>
      <c r="W28" s="761"/>
    </row>
    <row r="29" spans="1:23" s="243" customFormat="1" ht="21" customHeight="1">
      <c r="A29" s="258"/>
      <c r="B29" s="257"/>
      <c r="C29" s="1198"/>
      <c r="D29" s="1192" t="s">
        <v>446</v>
      </c>
      <c r="E29" s="1193">
        <v>6721</v>
      </c>
      <c r="F29" s="1193">
        <v>0</v>
      </c>
      <c r="G29" s="1193">
        <v>6908</v>
      </c>
      <c r="H29" s="1193">
        <v>0</v>
      </c>
      <c r="I29" s="1193">
        <v>7304</v>
      </c>
      <c r="J29" s="1193">
        <v>0</v>
      </c>
      <c r="K29" s="1193">
        <v>9717</v>
      </c>
      <c r="L29" s="1193">
        <v>0</v>
      </c>
      <c r="M29" s="1193">
        <v>12907</v>
      </c>
      <c r="N29" s="1193">
        <v>0</v>
      </c>
      <c r="O29" s="1193">
        <v>14382</v>
      </c>
      <c r="P29" s="1193">
        <v>0</v>
      </c>
      <c r="Q29" s="1193">
        <v>9444</v>
      </c>
      <c r="R29" s="1193">
        <v>0</v>
      </c>
      <c r="S29" s="1193">
        <v>15067</v>
      </c>
      <c r="T29" s="253"/>
      <c r="U29" s="247"/>
      <c r="V29" s="761"/>
      <c r="W29" s="761"/>
    </row>
    <row r="30" spans="1:23" s="243" customFormat="1" ht="12" customHeight="1">
      <c r="A30" s="258"/>
      <c r="B30" s="257"/>
      <c r="C30" s="1174"/>
      <c r="D30" s="520" t="s">
        <v>449</v>
      </c>
      <c r="E30" s="1185">
        <v>6956</v>
      </c>
      <c r="F30" s="1185">
        <v>0</v>
      </c>
      <c r="G30" s="1185">
        <v>10433</v>
      </c>
      <c r="H30" s="1185">
        <v>0</v>
      </c>
      <c r="I30" s="1185">
        <v>11699</v>
      </c>
      <c r="J30" s="1185">
        <v>0</v>
      </c>
      <c r="K30" s="1185">
        <v>4796</v>
      </c>
      <c r="L30" s="1185">
        <v>0</v>
      </c>
      <c r="M30" s="1185">
        <v>13471</v>
      </c>
      <c r="N30" s="1185">
        <v>0</v>
      </c>
      <c r="O30" s="1185">
        <v>20921</v>
      </c>
      <c r="P30" s="1185">
        <v>0</v>
      </c>
      <c r="Q30" s="1185">
        <v>24650</v>
      </c>
      <c r="R30" s="1185">
        <v>0</v>
      </c>
      <c r="S30" s="1185">
        <v>24998</v>
      </c>
      <c r="T30" s="253"/>
      <c r="U30" s="247"/>
      <c r="V30" s="761"/>
      <c r="W30" s="761"/>
    </row>
    <row r="31" spans="1:23" s="243" customFormat="1" ht="12" customHeight="1">
      <c r="A31" s="258"/>
      <c r="B31" s="257"/>
      <c r="C31" s="1174"/>
      <c r="D31" s="520" t="s">
        <v>448</v>
      </c>
      <c r="E31" s="1185">
        <v>86219</v>
      </c>
      <c r="F31" s="1185">
        <v>0</v>
      </c>
      <c r="G31" s="1185">
        <v>55750</v>
      </c>
      <c r="H31" s="1185">
        <v>0</v>
      </c>
      <c r="I31" s="1185">
        <v>36308</v>
      </c>
      <c r="J31" s="1185">
        <v>0</v>
      </c>
      <c r="K31" s="1185">
        <v>37851</v>
      </c>
      <c r="L31" s="1185">
        <v>0</v>
      </c>
      <c r="M31" s="1185">
        <v>32582</v>
      </c>
      <c r="N31" s="1185">
        <v>0</v>
      </c>
      <c r="O31" s="1185">
        <v>2445</v>
      </c>
      <c r="P31" s="1185">
        <v>0</v>
      </c>
      <c r="Q31" s="1185">
        <v>885</v>
      </c>
      <c r="R31" s="1185">
        <v>0</v>
      </c>
      <c r="S31" s="1194" t="s">
        <v>11</v>
      </c>
      <c r="T31" s="253"/>
      <c r="U31" s="247"/>
      <c r="V31" s="761"/>
      <c r="W31" s="761"/>
    </row>
    <row r="32" spans="1:23" s="243" customFormat="1" ht="3" customHeight="1">
      <c r="A32" s="258"/>
      <c r="B32" s="257"/>
      <c r="C32" s="621"/>
      <c r="D32" s="256"/>
      <c r="E32" s="274"/>
      <c r="F32" s="274"/>
      <c r="G32" s="274"/>
      <c r="H32" s="274"/>
      <c r="I32" s="274"/>
      <c r="J32" s="274"/>
      <c r="K32" s="274"/>
      <c r="L32" s="274"/>
      <c r="M32" s="275"/>
      <c r="N32" s="1199"/>
      <c r="O32" s="275"/>
      <c r="P32" s="275"/>
      <c r="Q32" s="275"/>
      <c r="R32" s="274"/>
      <c r="S32" s="273"/>
      <c r="T32" s="253"/>
      <c r="U32" s="247"/>
      <c r="V32" s="761"/>
      <c r="W32" s="761"/>
    </row>
    <row r="33" spans="1:23" s="243" customFormat="1" ht="12.75" customHeight="1">
      <c r="A33" s="258"/>
      <c r="B33" s="257"/>
      <c r="C33" s="1176" t="s">
        <v>119</v>
      </c>
      <c r="D33" s="1176"/>
      <c r="E33" s="1191">
        <v>1099922</v>
      </c>
      <c r="F33" s="1191">
        <v>0</v>
      </c>
      <c r="G33" s="1191">
        <v>1138902</v>
      </c>
      <c r="H33" s="1191">
        <v>0</v>
      </c>
      <c r="I33" s="1191">
        <v>1170182</v>
      </c>
      <c r="J33" s="1191">
        <v>0</v>
      </c>
      <c r="K33" s="1191">
        <v>1260934</v>
      </c>
      <c r="L33" s="1191">
        <v>0</v>
      </c>
      <c r="M33" s="1191">
        <v>1284235</v>
      </c>
      <c r="N33" s="1191">
        <v>0</v>
      </c>
      <c r="O33" s="1191">
        <v>1334192</v>
      </c>
      <c r="P33" s="1191">
        <v>0</v>
      </c>
      <c r="Q33" s="1191">
        <v>1370179</v>
      </c>
      <c r="R33" s="1191">
        <v>0</v>
      </c>
      <c r="S33" s="1191">
        <v>1316259</v>
      </c>
      <c r="T33" s="253"/>
      <c r="U33" s="247"/>
      <c r="V33" s="761"/>
      <c r="W33" s="761"/>
    </row>
    <row r="34" spans="1:23" s="243" customFormat="1" ht="12" customHeight="1">
      <c r="A34" s="258"/>
      <c r="B34" s="257"/>
      <c r="C34" s="1174"/>
      <c r="D34" s="520" t="s">
        <v>444</v>
      </c>
      <c r="E34" s="1185">
        <v>240073</v>
      </c>
      <c r="F34" s="1185">
        <v>0</v>
      </c>
      <c r="G34" s="1185">
        <v>263466</v>
      </c>
      <c r="H34" s="1185">
        <v>0</v>
      </c>
      <c r="I34" s="1185">
        <v>269004</v>
      </c>
      <c r="J34" s="1185">
        <v>0</v>
      </c>
      <c r="K34" s="1185">
        <v>300751</v>
      </c>
      <c r="L34" s="1185">
        <v>0</v>
      </c>
      <c r="M34" s="1185">
        <v>317136</v>
      </c>
      <c r="N34" s="1185">
        <v>0</v>
      </c>
      <c r="O34" s="1185">
        <v>368567</v>
      </c>
      <c r="P34" s="1185">
        <v>0</v>
      </c>
      <c r="Q34" s="1185">
        <v>393806</v>
      </c>
      <c r="R34" s="1185">
        <v>0</v>
      </c>
      <c r="S34" s="1185">
        <v>366076</v>
      </c>
      <c r="T34" s="253"/>
      <c r="U34" s="247"/>
      <c r="V34" s="762"/>
      <c r="W34" s="762"/>
    </row>
    <row r="35" spans="1:23" s="243" customFormat="1" ht="12" customHeight="1">
      <c r="A35" s="258"/>
      <c r="B35" s="257"/>
      <c r="C35" s="1174"/>
      <c r="D35" s="520" t="s">
        <v>447</v>
      </c>
      <c r="E35" s="1185">
        <v>780086</v>
      </c>
      <c r="F35" s="1185">
        <v>0</v>
      </c>
      <c r="G35" s="1185">
        <v>814316</v>
      </c>
      <c r="H35" s="1185">
        <v>0</v>
      </c>
      <c r="I35" s="1185">
        <v>842022</v>
      </c>
      <c r="J35" s="1185">
        <v>0</v>
      </c>
      <c r="K35" s="1185">
        <v>894210</v>
      </c>
      <c r="L35" s="1185">
        <v>0</v>
      </c>
      <c r="M35" s="1185">
        <v>895859</v>
      </c>
      <c r="N35" s="1185">
        <v>0</v>
      </c>
      <c r="O35" s="1185">
        <v>910506</v>
      </c>
      <c r="P35" s="1185">
        <v>0</v>
      </c>
      <c r="Q35" s="1185">
        <v>921999</v>
      </c>
      <c r="R35" s="1185">
        <v>0</v>
      </c>
      <c r="S35" s="1185">
        <v>899891</v>
      </c>
      <c r="T35" s="253"/>
      <c r="U35" s="247"/>
      <c r="V35" s="762"/>
      <c r="W35" s="762"/>
    </row>
    <row r="36" spans="1:23" s="243" customFormat="1" ht="21" customHeight="1">
      <c r="A36" s="258"/>
      <c r="B36" s="257"/>
      <c r="C36" s="1174"/>
      <c r="D36" s="1192" t="s">
        <v>445</v>
      </c>
      <c r="E36" s="1193">
        <v>8597</v>
      </c>
      <c r="F36" s="1193">
        <v>0</v>
      </c>
      <c r="G36" s="1193">
        <v>10240</v>
      </c>
      <c r="H36" s="1193">
        <v>0</v>
      </c>
      <c r="I36" s="1193">
        <v>20072</v>
      </c>
      <c r="J36" s="1193">
        <v>0</v>
      </c>
      <c r="K36" s="1193">
        <v>25716</v>
      </c>
      <c r="L36" s="1193">
        <v>0</v>
      </c>
      <c r="M36" s="1193">
        <v>29193</v>
      </c>
      <c r="N36" s="1193">
        <v>0</v>
      </c>
      <c r="O36" s="1193">
        <v>28155</v>
      </c>
      <c r="P36" s="1193">
        <v>0</v>
      </c>
      <c r="Q36" s="1193">
        <v>27943</v>
      </c>
      <c r="R36" s="1193">
        <v>0</v>
      </c>
      <c r="S36" s="1193">
        <v>21320</v>
      </c>
      <c r="T36" s="253"/>
      <c r="U36" s="247"/>
      <c r="V36" s="761"/>
      <c r="W36" s="761"/>
    </row>
    <row r="37" spans="1:23" s="243" customFormat="1" ht="21" customHeight="1">
      <c r="A37" s="258"/>
      <c r="B37" s="257"/>
      <c r="C37" s="1198"/>
      <c r="D37" s="1192" t="s">
        <v>446</v>
      </c>
      <c r="E37" s="1193">
        <v>3243</v>
      </c>
      <c r="F37" s="1193">
        <v>0</v>
      </c>
      <c r="G37" s="1193">
        <v>3972</v>
      </c>
      <c r="H37" s="1193">
        <v>0</v>
      </c>
      <c r="I37" s="1193">
        <v>4104</v>
      </c>
      <c r="J37" s="1193">
        <v>0</v>
      </c>
      <c r="K37" s="1193">
        <v>6696</v>
      </c>
      <c r="L37" s="1193">
        <v>0</v>
      </c>
      <c r="M37" s="1193">
        <v>6642</v>
      </c>
      <c r="N37" s="1193">
        <v>0</v>
      </c>
      <c r="O37" s="1193">
        <v>6374</v>
      </c>
      <c r="P37" s="1193">
        <v>0</v>
      </c>
      <c r="Q37" s="1193">
        <v>5251</v>
      </c>
      <c r="R37" s="1193">
        <v>0</v>
      </c>
      <c r="S37" s="1193">
        <v>10621</v>
      </c>
      <c r="T37" s="253"/>
      <c r="U37" s="247"/>
      <c r="V37" s="761"/>
      <c r="W37" s="761"/>
    </row>
    <row r="38" spans="1:23" s="243" customFormat="1" ht="12" customHeight="1">
      <c r="A38" s="258"/>
      <c r="B38" s="257"/>
      <c r="C38" s="1174"/>
      <c r="D38" s="520" t="s">
        <v>449</v>
      </c>
      <c r="E38" s="1185">
        <v>6130</v>
      </c>
      <c r="F38" s="1185">
        <v>0</v>
      </c>
      <c r="G38" s="1185">
        <v>7817</v>
      </c>
      <c r="H38" s="1185">
        <v>0</v>
      </c>
      <c r="I38" s="1185">
        <v>9648</v>
      </c>
      <c r="J38" s="1185">
        <v>0</v>
      </c>
      <c r="K38" s="1185">
        <v>5442</v>
      </c>
      <c r="L38" s="1185">
        <v>0</v>
      </c>
      <c r="M38" s="1185">
        <v>11904</v>
      </c>
      <c r="N38" s="1185">
        <v>0</v>
      </c>
      <c r="O38" s="1185">
        <v>18207</v>
      </c>
      <c r="P38" s="1185">
        <v>0</v>
      </c>
      <c r="Q38" s="1185">
        <v>20265</v>
      </c>
      <c r="R38" s="1185">
        <v>0</v>
      </c>
      <c r="S38" s="1185">
        <v>18351</v>
      </c>
      <c r="T38" s="253"/>
      <c r="U38" s="247"/>
      <c r="V38" s="761"/>
      <c r="W38" s="761"/>
    </row>
    <row r="39" spans="1:23" s="243" customFormat="1" ht="12" customHeight="1">
      <c r="A39" s="258"/>
      <c r="B39" s="257"/>
      <c r="C39" s="1174"/>
      <c r="D39" s="520" t="s">
        <v>448</v>
      </c>
      <c r="E39" s="1185">
        <v>61793</v>
      </c>
      <c r="F39" s="1185">
        <v>0</v>
      </c>
      <c r="G39" s="1185">
        <v>39091</v>
      </c>
      <c r="H39" s="1185">
        <v>0</v>
      </c>
      <c r="I39" s="1185">
        <v>25332</v>
      </c>
      <c r="J39" s="1185">
        <v>0</v>
      </c>
      <c r="K39" s="1185">
        <v>28119</v>
      </c>
      <c r="L39" s="1185">
        <v>0</v>
      </c>
      <c r="M39" s="1185">
        <v>23501</v>
      </c>
      <c r="N39" s="1185">
        <v>0</v>
      </c>
      <c r="O39" s="1185">
        <v>2383</v>
      </c>
      <c r="P39" s="1185">
        <v>0</v>
      </c>
      <c r="Q39" s="1185">
        <v>915</v>
      </c>
      <c r="R39" s="1185">
        <v>0</v>
      </c>
      <c r="S39" s="1194" t="s">
        <v>11</v>
      </c>
      <c r="T39" s="253"/>
      <c r="U39" s="247"/>
      <c r="V39" s="761"/>
      <c r="W39" s="761"/>
    </row>
    <row r="40" spans="1:23" s="243" customFormat="1" ht="6" customHeight="1" thickBot="1">
      <c r="A40" s="258"/>
      <c r="B40" s="257"/>
      <c r="C40" s="621"/>
      <c r="D40" s="256"/>
      <c r="E40" s="274"/>
      <c r="F40" s="274"/>
      <c r="G40" s="274"/>
      <c r="H40" s="274"/>
      <c r="I40" s="274"/>
      <c r="J40" s="274"/>
      <c r="K40" s="274"/>
      <c r="L40" s="274"/>
      <c r="M40" s="275"/>
      <c r="N40" s="276"/>
      <c r="O40" s="275"/>
      <c r="P40" s="275"/>
      <c r="Q40" s="275"/>
      <c r="R40" s="274"/>
      <c r="S40" s="273"/>
      <c r="T40" s="253"/>
      <c r="U40" s="247"/>
      <c r="V40" s="761"/>
      <c r="W40" s="761"/>
    </row>
    <row r="41" spans="1:23" s="270" customFormat="1" ht="14.25" customHeight="1" thickBot="1">
      <c r="A41" s="272"/>
      <c r="B41" s="271"/>
      <c r="C41" s="865" t="s">
        <v>671</v>
      </c>
      <c r="D41" s="260"/>
      <c r="E41" s="260"/>
      <c r="F41" s="260"/>
      <c r="G41" s="260"/>
      <c r="H41" s="260"/>
      <c r="I41" s="260"/>
      <c r="J41" s="260"/>
      <c r="K41" s="260"/>
      <c r="L41" s="260"/>
      <c r="M41" s="260"/>
      <c r="N41" s="260"/>
      <c r="O41" s="260"/>
      <c r="P41" s="260"/>
      <c r="Q41" s="260"/>
      <c r="R41" s="260"/>
      <c r="S41" s="262"/>
      <c r="T41" s="252"/>
      <c r="U41" s="247"/>
      <c r="V41" s="761"/>
      <c r="W41" s="761"/>
    </row>
    <row r="42" spans="1:23" s="243" customFormat="1" ht="3" customHeight="1">
      <c r="A42" s="258"/>
      <c r="B42" s="257"/>
      <c r="C42" s="279"/>
      <c r="D42" s="279"/>
      <c r="E42" s="279"/>
      <c r="F42" s="279"/>
      <c r="G42" s="279"/>
      <c r="H42" s="279"/>
      <c r="I42" s="279"/>
      <c r="J42" s="279"/>
      <c r="K42" s="279"/>
      <c r="L42" s="279"/>
      <c r="M42" s="279"/>
      <c r="N42" s="279"/>
      <c r="O42" s="279"/>
      <c r="P42" s="279"/>
      <c r="Q42" s="279"/>
      <c r="R42" s="279"/>
      <c r="S42" s="279"/>
      <c r="T42" s="252"/>
      <c r="U42" s="247"/>
      <c r="V42" s="761"/>
      <c r="W42" s="761"/>
    </row>
    <row r="43" spans="1:23" s="243" customFormat="1" ht="13.5" customHeight="1">
      <c r="A43" s="258"/>
      <c r="B43" s="257"/>
      <c r="C43" s="279"/>
      <c r="D43" s="256"/>
      <c r="E43" s="354">
        <v>2002</v>
      </c>
      <c r="F43" s="263"/>
      <c r="G43" s="354">
        <v>2003</v>
      </c>
      <c r="H43" s="263"/>
      <c r="I43" s="354">
        <v>2004</v>
      </c>
      <c r="J43" s="263"/>
      <c r="K43" s="354">
        <v>2005</v>
      </c>
      <c r="L43" s="263"/>
      <c r="M43" s="354">
        <v>2006</v>
      </c>
      <c r="N43" s="278"/>
      <c r="O43" s="354">
        <v>2007</v>
      </c>
      <c r="P43" s="263"/>
      <c r="Q43" s="354">
        <v>2008</v>
      </c>
      <c r="R43" s="263"/>
      <c r="S43" s="354">
        <v>2009</v>
      </c>
      <c r="T43" s="253"/>
      <c r="U43" s="247"/>
      <c r="V43" s="762"/>
      <c r="W43" s="762"/>
    </row>
    <row r="44" spans="1:23" s="243" customFormat="1">
      <c r="A44" s="258"/>
      <c r="B44" s="257"/>
      <c r="C44" s="1176" t="s">
        <v>101</v>
      </c>
      <c r="D44" s="1176"/>
      <c r="E44" s="1200">
        <v>685.00534643026003</v>
      </c>
      <c r="F44" s="1200"/>
      <c r="G44" s="1200">
        <v>711.37807611150401</v>
      </c>
      <c r="H44" s="1200"/>
      <c r="I44" s="1200">
        <v>738.81142243122804</v>
      </c>
      <c r="J44" s="1200"/>
      <c r="K44" s="1200">
        <v>764.7426211010411</v>
      </c>
      <c r="L44" s="1200"/>
      <c r="M44" s="1200">
        <v>786.55963916778501</v>
      </c>
      <c r="N44" s="1200"/>
      <c r="O44" s="1200">
        <v>806.07115624457799</v>
      </c>
      <c r="P44" s="1200"/>
      <c r="Q44" s="1200">
        <v>843.19530865574814</v>
      </c>
      <c r="R44" s="1200"/>
      <c r="S44" s="1200">
        <v>867.53677371049901</v>
      </c>
      <c r="T44" s="253"/>
      <c r="U44" s="247"/>
    </row>
    <row r="45" spans="1:23" s="243" customFormat="1" ht="12" customHeight="1">
      <c r="A45" s="258"/>
      <c r="B45" s="257"/>
      <c r="C45" s="1201"/>
      <c r="D45" s="520" t="s">
        <v>444</v>
      </c>
      <c r="E45" s="1202">
        <v>548.06888428234106</v>
      </c>
      <c r="F45" s="1202">
        <v>0</v>
      </c>
      <c r="G45" s="1202">
        <v>564.536204162442</v>
      </c>
      <c r="H45" s="1202">
        <v>0</v>
      </c>
      <c r="I45" s="1202">
        <v>582.12707653571113</v>
      </c>
      <c r="J45" s="1202">
        <v>0</v>
      </c>
      <c r="K45" s="1202">
        <v>605.50359276512404</v>
      </c>
      <c r="L45" s="1202">
        <v>0</v>
      </c>
      <c r="M45" s="1202">
        <v>622.55483995035399</v>
      </c>
      <c r="N45" s="1202">
        <v>0</v>
      </c>
      <c r="O45" s="1202">
        <v>640.76067839510404</v>
      </c>
      <c r="P45" s="1202">
        <v>0</v>
      </c>
      <c r="Q45" s="1202">
        <v>669.97414457478601</v>
      </c>
      <c r="R45" s="1202">
        <v>0</v>
      </c>
      <c r="S45" s="1202">
        <v>691.09349244343105</v>
      </c>
      <c r="T45" s="253"/>
      <c r="U45" s="247"/>
      <c r="V45" s="621"/>
      <c r="W45" s="17"/>
    </row>
    <row r="46" spans="1:23" s="243" customFormat="1" ht="12" customHeight="1">
      <c r="A46" s="258"/>
      <c r="B46" s="257"/>
      <c r="C46" s="1201"/>
      <c r="D46" s="520" t="s">
        <v>447</v>
      </c>
      <c r="E46" s="1202">
        <v>733.79535347311003</v>
      </c>
      <c r="F46" s="1202">
        <v>0</v>
      </c>
      <c r="G46" s="1202">
        <v>758.81584874882412</v>
      </c>
      <c r="H46" s="1202">
        <v>0</v>
      </c>
      <c r="I46" s="1202">
        <v>786.64586042342501</v>
      </c>
      <c r="J46" s="1202">
        <v>0</v>
      </c>
      <c r="K46" s="1202">
        <v>813.94885385785403</v>
      </c>
      <c r="L46" s="1202">
        <v>0</v>
      </c>
      <c r="M46" s="1202">
        <v>840.00056806701593</v>
      </c>
      <c r="N46" s="1202">
        <v>0</v>
      </c>
      <c r="O46" s="1202">
        <v>867.91888709549107</v>
      </c>
      <c r="P46" s="1202">
        <v>0</v>
      </c>
      <c r="Q46" s="1202">
        <v>910.70107962691804</v>
      </c>
      <c r="R46" s="1202">
        <v>0</v>
      </c>
      <c r="S46" s="1202">
        <v>934.29326965993107</v>
      </c>
      <c r="T46" s="253"/>
      <c r="U46" s="247"/>
      <c r="V46" s="621"/>
      <c r="W46" s="17"/>
    </row>
    <row r="47" spans="1:23" s="243" customFormat="1" ht="21" customHeight="1">
      <c r="A47" s="258"/>
      <c r="B47" s="257"/>
      <c r="C47" s="1174"/>
      <c r="D47" s="1192" t="s">
        <v>445</v>
      </c>
      <c r="E47" s="1203">
        <v>494.74634711717903</v>
      </c>
      <c r="F47" s="1203">
        <v>0</v>
      </c>
      <c r="G47" s="1203">
        <v>509.47804600787703</v>
      </c>
      <c r="H47" s="1203">
        <v>0</v>
      </c>
      <c r="I47" s="1203">
        <v>514.57918801898006</v>
      </c>
      <c r="J47" s="1203">
        <v>0</v>
      </c>
      <c r="K47" s="1203">
        <v>520.20931869996298</v>
      </c>
      <c r="L47" s="1203">
        <v>0</v>
      </c>
      <c r="M47" s="1203">
        <v>533.742629565534</v>
      </c>
      <c r="N47" s="1203">
        <v>0</v>
      </c>
      <c r="O47" s="1203">
        <v>545.99702027451303</v>
      </c>
      <c r="P47" s="1203">
        <v>0</v>
      </c>
      <c r="Q47" s="1203">
        <v>564.65340066670001</v>
      </c>
      <c r="R47" s="1203">
        <v>0</v>
      </c>
      <c r="S47" s="1203">
        <v>594.19548897015511</v>
      </c>
      <c r="T47" s="253"/>
      <c r="U47" s="247"/>
      <c r="V47" s="621"/>
      <c r="W47" s="17"/>
    </row>
    <row r="48" spans="1:23" s="243" customFormat="1" ht="21" customHeight="1">
      <c r="A48" s="258"/>
      <c r="B48" s="257"/>
      <c r="C48" s="1198"/>
      <c r="D48" s="1192" t="s">
        <v>446</v>
      </c>
      <c r="E48" s="1203">
        <v>587.28364561734202</v>
      </c>
      <c r="F48" s="1203">
        <v>0</v>
      </c>
      <c r="G48" s="1203">
        <v>545.77076504026502</v>
      </c>
      <c r="H48" s="1203">
        <v>0</v>
      </c>
      <c r="I48" s="1203">
        <v>661.43881641025598</v>
      </c>
      <c r="J48" s="1203">
        <v>0</v>
      </c>
      <c r="K48" s="1203">
        <v>622.465104408353</v>
      </c>
      <c r="L48" s="1203">
        <v>0</v>
      </c>
      <c r="M48" s="1203">
        <v>556.04422101714806</v>
      </c>
      <c r="N48" s="1203">
        <v>0</v>
      </c>
      <c r="O48" s="1203">
        <v>567.90449986184001</v>
      </c>
      <c r="P48" s="1203">
        <v>0</v>
      </c>
      <c r="Q48" s="1203">
        <v>582.26794498669005</v>
      </c>
      <c r="R48" s="1203">
        <v>0</v>
      </c>
      <c r="S48" s="1203">
        <v>580.82158778919108</v>
      </c>
      <c r="T48" s="253"/>
      <c r="U48" s="247"/>
      <c r="V48" s="1177"/>
      <c r="W48" s="1177"/>
    </row>
    <row r="49" spans="1:23" s="243" customFormat="1" ht="12" customHeight="1">
      <c r="A49" s="258"/>
      <c r="B49" s="257"/>
      <c r="C49" s="1201"/>
      <c r="D49" s="520" t="s">
        <v>449</v>
      </c>
      <c r="E49" s="1202">
        <v>673.79596085216804</v>
      </c>
      <c r="F49" s="1202">
        <v>0</v>
      </c>
      <c r="G49" s="1202">
        <v>683.13765457740908</v>
      </c>
      <c r="H49" s="1202">
        <v>0</v>
      </c>
      <c r="I49" s="1202">
        <v>703.05291487713907</v>
      </c>
      <c r="J49" s="1202">
        <v>0</v>
      </c>
      <c r="K49" s="1202">
        <v>856.16203122319405</v>
      </c>
      <c r="L49" s="1202">
        <v>0</v>
      </c>
      <c r="M49" s="1202">
        <v>763.99270336060601</v>
      </c>
      <c r="N49" s="1202">
        <v>0</v>
      </c>
      <c r="O49" s="1202">
        <v>789.16117994893204</v>
      </c>
      <c r="P49" s="1202">
        <v>0</v>
      </c>
      <c r="Q49" s="1202">
        <v>815.31827054017208</v>
      </c>
      <c r="R49" s="1202">
        <v>0</v>
      </c>
      <c r="S49" s="1202">
        <v>824.64001974156497</v>
      </c>
      <c r="T49" s="253"/>
      <c r="U49" s="247"/>
      <c r="V49" s="621"/>
      <c r="W49" s="17"/>
    </row>
    <row r="50" spans="1:23" s="243" customFormat="1" ht="12" customHeight="1">
      <c r="A50" s="258"/>
      <c r="B50" s="257"/>
      <c r="C50" s="1201"/>
      <c r="D50" s="520" t="s">
        <v>448</v>
      </c>
      <c r="E50" s="1202">
        <v>555.42171851020396</v>
      </c>
      <c r="F50" s="1202">
        <v>0</v>
      </c>
      <c r="G50" s="1202">
        <v>616.17587673659204</v>
      </c>
      <c r="H50" s="1202">
        <v>0</v>
      </c>
      <c r="I50" s="1202">
        <v>700.11043840382706</v>
      </c>
      <c r="J50" s="1202">
        <v>0</v>
      </c>
      <c r="K50" s="1202">
        <v>762.39181878910699</v>
      </c>
      <c r="L50" s="1202">
        <v>0</v>
      </c>
      <c r="M50" s="1202">
        <v>822.09209043444002</v>
      </c>
      <c r="N50" s="1202">
        <v>0</v>
      </c>
      <c r="O50" s="1202">
        <v>575.8738309664011</v>
      </c>
      <c r="P50" s="1202">
        <v>0</v>
      </c>
      <c r="Q50" s="1202">
        <v>587.62999099910007</v>
      </c>
      <c r="R50" s="1202">
        <v>0</v>
      </c>
      <c r="S50" s="1202" t="s">
        <v>11</v>
      </c>
      <c r="T50" s="253"/>
      <c r="U50" s="247"/>
      <c r="V50" s="621"/>
      <c r="W50" s="17"/>
    </row>
    <row r="51" spans="1:23" s="243" customFormat="1" ht="6" customHeight="1" thickBot="1">
      <c r="A51" s="258"/>
      <c r="B51" s="257"/>
      <c r="C51" s="621"/>
      <c r="D51" s="256"/>
      <c r="E51" s="274"/>
      <c r="F51" s="274"/>
      <c r="G51" s="274"/>
      <c r="H51" s="274"/>
      <c r="I51" s="274"/>
      <c r="J51" s="274"/>
      <c r="K51" s="274"/>
      <c r="L51" s="274"/>
      <c r="M51" s="275"/>
      <c r="N51" s="276"/>
      <c r="O51" s="275"/>
      <c r="P51" s="275"/>
      <c r="Q51" s="275"/>
      <c r="R51" s="274"/>
      <c r="S51" s="273"/>
      <c r="T51" s="253"/>
      <c r="U51" s="247"/>
      <c r="V51" s="761"/>
      <c r="W51" s="761"/>
    </row>
    <row r="52" spans="1:23" s="270" customFormat="1" ht="14.25" customHeight="1" thickBot="1">
      <c r="A52" s="272"/>
      <c r="B52" s="271"/>
      <c r="C52" s="865" t="s">
        <v>672</v>
      </c>
      <c r="D52" s="260"/>
      <c r="E52" s="260"/>
      <c r="F52" s="260"/>
      <c r="G52" s="260"/>
      <c r="H52" s="260"/>
      <c r="I52" s="260"/>
      <c r="J52" s="260"/>
      <c r="K52" s="260"/>
      <c r="L52" s="260"/>
      <c r="M52" s="260"/>
      <c r="N52" s="260"/>
      <c r="O52" s="260"/>
      <c r="P52" s="260"/>
      <c r="Q52" s="260"/>
      <c r="R52" s="260"/>
      <c r="S52" s="262"/>
      <c r="T52" s="252"/>
      <c r="U52" s="247"/>
      <c r="V52" s="761"/>
      <c r="W52" s="761"/>
    </row>
    <row r="53" spans="1:23" s="243" customFormat="1" ht="3" customHeight="1">
      <c r="A53" s="258"/>
      <c r="B53" s="257"/>
      <c r="C53" s="279"/>
      <c r="D53" s="279"/>
      <c r="E53" s="279"/>
      <c r="F53" s="279"/>
      <c r="G53" s="279"/>
      <c r="H53" s="279"/>
      <c r="I53" s="279"/>
      <c r="J53" s="279"/>
      <c r="K53" s="279"/>
      <c r="L53" s="279"/>
      <c r="M53" s="279"/>
      <c r="N53" s="279"/>
      <c r="O53" s="279"/>
      <c r="P53" s="279"/>
      <c r="Q53" s="279"/>
      <c r="R53" s="279"/>
      <c r="S53" s="279"/>
      <c r="T53" s="252"/>
      <c r="U53" s="247"/>
      <c r="V53" s="761"/>
      <c r="W53" s="761"/>
    </row>
    <row r="54" spans="1:23" s="243" customFormat="1" ht="13.5" customHeight="1">
      <c r="A54" s="258"/>
      <c r="B54" s="257"/>
      <c r="C54" s="279"/>
      <c r="D54" s="256"/>
      <c r="E54" s="354">
        <v>2002</v>
      </c>
      <c r="F54" s="263"/>
      <c r="G54" s="354">
        <v>2003</v>
      </c>
      <c r="H54" s="263"/>
      <c r="I54" s="354">
        <v>2004</v>
      </c>
      <c r="J54" s="263"/>
      <c r="K54" s="354">
        <v>2005</v>
      </c>
      <c r="L54" s="263"/>
      <c r="M54" s="354">
        <v>2006</v>
      </c>
      <c r="N54" s="278"/>
      <c r="O54" s="354">
        <v>2007</v>
      </c>
      <c r="P54" s="263"/>
      <c r="Q54" s="354">
        <v>2008</v>
      </c>
      <c r="R54" s="263"/>
      <c r="S54" s="354">
        <v>2009</v>
      </c>
      <c r="T54" s="253"/>
      <c r="U54" s="247"/>
      <c r="V54" s="762"/>
      <c r="W54" s="762"/>
    </row>
    <row r="55" spans="1:23" s="243" customFormat="1" ht="12.75" customHeight="1">
      <c r="A55" s="258"/>
      <c r="B55" s="257"/>
      <c r="C55" s="1176" t="s">
        <v>101</v>
      </c>
      <c r="D55" s="1176"/>
      <c r="E55" s="1200">
        <v>817.38834911005608</v>
      </c>
      <c r="F55" s="1200"/>
      <c r="G55" s="1200">
        <v>849.55781481609608</v>
      </c>
      <c r="H55" s="1200"/>
      <c r="I55" s="1200">
        <v>877.4607711184691</v>
      </c>
      <c r="J55" s="1200"/>
      <c r="K55" s="1200">
        <v>907.23779552574501</v>
      </c>
      <c r="L55" s="1200"/>
      <c r="M55" s="1200">
        <v>933.9635622709161</v>
      </c>
      <c r="N55" s="1200"/>
      <c r="O55" s="1200">
        <v>963.27830539825209</v>
      </c>
      <c r="P55" s="1200"/>
      <c r="Q55" s="1200">
        <v>1007.9994814223601</v>
      </c>
      <c r="R55" s="1200"/>
      <c r="S55" s="1200">
        <v>1034.18937179659</v>
      </c>
      <c r="T55" s="253"/>
      <c r="U55" s="247"/>
      <c r="V55" s="762"/>
      <c r="W55" s="762"/>
    </row>
    <row r="56" spans="1:23" s="243" customFormat="1" ht="12" customHeight="1">
      <c r="A56" s="258"/>
      <c r="B56" s="257"/>
      <c r="C56" s="1201"/>
      <c r="D56" s="520" t="s">
        <v>444</v>
      </c>
      <c r="E56" s="1202">
        <v>650.25062335844905</v>
      </c>
      <c r="F56" s="1202">
        <v>0</v>
      </c>
      <c r="G56" s="1202">
        <v>667.57341787170401</v>
      </c>
      <c r="H56" s="1202">
        <v>0</v>
      </c>
      <c r="I56" s="1202">
        <v>682.54771214467507</v>
      </c>
      <c r="J56" s="1202">
        <v>0</v>
      </c>
      <c r="K56" s="1202">
        <v>707.594969100252</v>
      </c>
      <c r="L56" s="1202">
        <v>0</v>
      </c>
      <c r="M56" s="1202">
        <v>728.33989737602406</v>
      </c>
      <c r="N56" s="1202">
        <v>0</v>
      </c>
      <c r="O56" s="1202">
        <v>753.28720832335296</v>
      </c>
      <c r="P56" s="1202">
        <v>0</v>
      </c>
      <c r="Q56" s="1202">
        <v>791.24568291192406</v>
      </c>
      <c r="R56" s="1202">
        <v>0</v>
      </c>
      <c r="S56" s="1202">
        <v>808.79291927685711</v>
      </c>
      <c r="T56" s="253"/>
      <c r="U56" s="247"/>
      <c r="V56" s="762"/>
      <c r="W56" s="762"/>
    </row>
    <row r="57" spans="1:23" s="243" customFormat="1" ht="12" customHeight="1">
      <c r="A57" s="258"/>
      <c r="B57" s="257"/>
      <c r="C57" s="1201"/>
      <c r="D57" s="520" t="s">
        <v>447</v>
      </c>
      <c r="E57" s="1202">
        <v>878.39860782020605</v>
      </c>
      <c r="F57" s="1202">
        <v>0</v>
      </c>
      <c r="G57" s="1202">
        <v>909.83464737957104</v>
      </c>
      <c r="H57" s="1202">
        <v>0</v>
      </c>
      <c r="I57" s="1202">
        <v>938.39270459697696</v>
      </c>
      <c r="J57" s="1202">
        <v>0</v>
      </c>
      <c r="K57" s="1202">
        <v>969.85349986412814</v>
      </c>
      <c r="L57" s="1202">
        <v>0</v>
      </c>
      <c r="M57" s="1202">
        <v>1002.56089571193</v>
      </c>
      <c r="N57" s="1202">
        <v>0</v>
      </c>
      <c r="O57" s="1202">
        <v>1041.75501098686</v>
      </c>
      <c r="P57" s="1202">
        <v>0</v>
      </c>
      <c r="Q57" s="1202">
        <v>1092.4046674565702</v>
      </c>
      <c r="R57" s="1202">
        <v>0</v>
      </c>
      <c r="S57" s="1202">
        <v>1120.03903047874</v>
      </c>
      <c r="T57" s="253"/>
      <c r="U57" s="247"/>
      <c r="V57" s="762"/>
      <c r="W57" s="762"/>
    </row>
    <row r="58" spans="1:23" s="243" customFormat="1" ht="21" customHeight="1">
      <c r="A58" s="258"/>
      <c r="B58" s="257"/>
      <c r="C58" s="1174"/>
      <c r="D58" s="1192" t="s">
        <v>445</v>
      </c>
      <c r="E58" s="1203">
        <v>608.5854857086731</v>
      </c>
      <c r="F58" s="1203">
        <v>0</v>
      </c>
      <c r="G58" s="1203">
        <v>633.02424722520607</v>
      </c>
      <c r="H58" s="1203">
        <v>0</v>
      </c>
      <c r="I58" s="1203">
        <v>629.72388256227805</v>
      </c>
      <c r="J58" s="1203">
        <v>0</v>
      </c>
      <c r="K58" s="1203">
        <v>651.55764169450197</v>
      </c>
      <c r="L58" s="1203">
        <v>0</v>
      </c>
      <c r="M58" s="1203">
        <v>656.90772429183005</v>
      </c>
      <c r="N58" s="1203">
        <v>0</v>
      </c>
      <c r="O58" s="1203">
        <v>676.32147573338102</v>
      </c>
      <c r="P58" s="1203">
        <v>0</v>
      </c>
      <c r="Q58" s="1203">
        <v>710.92624259913396</v>
      </c>
      <c r="R58" s="1203">
        <v>0</v>
      </c>
      <c r="S58" s="1203">
        <v>700.60405626990712</v>
      </c>
      <c r="T58" s="253"/>
      <c r="U58" s="247"/>
      <c r="V58" s="761"/>
      <c r="W58" s="761"/>
    </row>
    <row r="59" spans="1:23" s="243" customFormat="1" ht="21" customHeight="1">
      <c r="A59" s="258"/>
      <c r="B59" s="257"/>
      <c r="C59" s="1198"/>
      <c r="D59" s="1192" t="s">
        <v>446</v>
      </c>
      <c r="E59" s="1203">
        <v>721.91311781338402</v>
      </c>
      <c r="F59" s="1203">
        <v>0</v>
      </c>
      <c r="G59" s="1203">
        <v>727.597711984841</v>
      </c>
      <c r="H59" s="1203">
        <v>0</v>
      </c>
      <c r="I59" s="1203">
        <v>801.98376615384598</v>
      </c>
      <c r="J59" s="1203">
        <v>0</v>
      </c>
      <c r="K59" s="1203">
        <v>736.25784686774909</v>
      </c>
      <c r="L59" s="1203">
        <v>0</v>
      </c>
      <c r="M59" s="1203">
        <v>669.328793785725</v>
      </c>
      <c r="N59" s="1203">
        <v>0</v>
      </c>
      <c r="O59" s="1203">
        <v>701.01571566731104</v>
      </c>
      <c r="P59" s="1203">
        <v>0</v>
      </c>
      <c r="Q59" s="1203">
        <v>695.20267258207605</v>
      </c>
      <c r="R59" s="1203">
        <v>0</v>
      </c>
      <c r="S59" s="1203">
        <v>671.0103619084191</v>
      </c>
      <c r="T59" s="253"/>
      <c r="U59" s="247"/>
      <c r="V59" s="761"/>
      <c r="W59" s="761"/>
    </row>
    <row r="60" spans="1:23" s="243" customFormat="1" ht="12" customHeight="1">
      <c r="A60" s="258"/>
      <c r="B60" s="257"/>
      <c r="C60" s="1201"/>
      <c r="D60" s="520" t="s">
        <v>449</v>
      </c>
      <c r="E60" s="1202">
        <v>786.60851411268504</v>
      </c>
      <c r="F60" s="1202">
        <v>0</v>
      </c>
      <c r="G60" s="1202">
        <v>780.61972679341704</v>
      </c>
      <c r="H60" s="1202">
        <v>0</v>
      </c>
      <c r="I60" s="1202">
        <v>804.00758149686703</v>
      </c>
      <c r="J60" s="1202">
        <v>0</v>
      </c>
      <c r="K60" s="1202">
        <v>978.76370732544206</v>
      </c>
      <c r="L60" s="1202">
        <v>0</v>
      </c>
      <c r="M60" s="1202">
        <v>878.03379133139504</v>
      </c>
      <c r="N60" s="1202">
        <v>0</v>
      </c>
      <c r="O60" s="1202">
        <v>898.33636294404903</v>
      </c>
      <c r="P60" s="1202">
        <v>0</v>
      </c>
      <c r="Q60" s="1202">
        <v>937.11794976547105</v>
      </c>
      <c r="R60" s="1202">
        <v>0</v>
      </c>
      <c r="S60" s="1202">
        <v>936.43176094759508</v>
      </c>
      <c r="T60" s="253"/>
      <c r="U60" s="247"/>
      <c r="V60" s="761"/>
      <c r="W60" s="761"/>
    </row>
    <row r="61" spans="1:23" s="243" customFormat="1" ht="12" customHeight="1">
      <c r="A61" s="258"/>
      <c r="B61" s="257"/>
      <c r="C61" s="1201"/>
      <c r="D61" s="520" t="s">
        <v>448</v>
      </c>
      <c r="E61" s="1202">
        <v>638.48919494163806</v>
      </c>
      <c r="F61" s="1202">
        <v>0</v>
      </c>
      <c r="G61" s="1202">
        <v>696.40300603309902</v>
      </c>
      <c r="H61" s="1202">
        <v>0</v>
      </c>
      <c r="I61" s="1202">
        <v>776.41105186473908</v>
      </c>
      <c r="J61" s="1202">
        <v>0</v>
      </c>
      <c r="K61" s="1202">
        <v>853.96347725400312</v>
      </c>
      <c r="L61" s="1202">
        <v>0</v>
      </c>
      <c r="M61" s="1202">
        <v>899.51984705940299</v>
      </c>
      <c r="N61" s="1202">
        <v>0</v>
      </c>
      <c r="O61" s="1202">
        <v>620.18278836162108</v>
      </c>
      <c r="P61" s="1202">
        <v>0</v>
      </c>
      <c r="Q61" s="1202">
        <v>640.25890189018901</v>
      </c>
      <c r="R61" s="1202">
        <v>0</v>
      </c>
      <c r="S61" s="1202" t="s">
        <v>11</v>
      </c>
      <c r="T61" s="253"/>
      <c r="U61" s="247"/>
      <c r="V61" s="761"/>
      <c r="W61" s="761"/>
    </row>
    <row r="62" spans="1:23" ht="7.5" customHeight="1">
      <c r="A62" s="251"/>
      <c r="B62" s="250"/>
      <c r="C62" s="277"/>
      <c r="D62" s="277"/>
      <c r="E62" s="263"/>
      <c r="F62" s="263"/>
      <c r="G62" s="263"/>
      <c r="H62" s="263"/>
      <c r="I62" s="263"/>
      <c r="J62" s="263"/>
      <c r="K62" s="263"/>
      <c r="L62" s="263"/>
      <c r="M62" s="263"/>
      <c r="N62" s="263"/>
      <c r="O62" s="263"/>
      <c r="P62" s="263"/>
      <c r="Q62" s="263"/>
      <c r="R62" s="263"/>
      <c r="S62" s="263"/>
      <c r="T62" s="253"/>
      <c r="U62" s="247"/>
    </row>
    <row r="63" spans="1:23" s="1209" customFormat="1" ht="13.5" customHeight="1">
      <c r="A63" s="918"/>
      <c r="B63" s="1204"/>
      <c r="C63" s="763" t="s">
        <v>450</v>
      </c>
      <c r="D63" s="764"/>
      <c r="E63" s="1205"/>
      <c r="F63" s="1206"/>
      <c r="G63" s="1206"/>
      <c r="H63" s="1206"/>
      <c r="I63" s="1207"/>
      <c r="J63" s="1207"/>
      <c r="K63" s="1207"/>
      <c r="L63" s="1207"/>
      <c r="M63" s="1207"/>
      <c r="N63" s="1208"/>
      <c r="O63" s="1208"/>
      <c r="P63" s="1208"/>
      <c r="Q63" s="1208"/>
      <c r="R63" s="1208"/>
      <c r="S63" s="1207"/>
      <c r="T63" s="252"/>
      <c r="U63" s="247"/>
      <c r="V63" s="761"/>
      <c r="W63" s="761"/>
    </row>
    <row r="64" spans="1:23" s="1209" customFormat="1" ht="11.25" customHeight="1">
      <c r="A64" s="918"/>
      <c r="B64" s="1210"/>
      <c r="C64" s="765" t="s">
        <v>86</v>
      </c>
      <c r="D64" s="766"/>
      <c r="E64" s="767"/>
      <c r="F64" s="768"/>
      <c r="G64" s="767"/>
      <c r="H64" s="1211"/>
      <c r="I64" s="767"/>
      <c r="J64" s="767"/>
      <c r="K64" s="767"/>
      <c r="L64" s="767"/>
      <c r="M64" s="767"/>
      <c r="N64" s="355"/>
      <c r="O64" s="1212"/>
      <c r="P64" s="1212"/>
      <c r="Q64" s="355"/>
      <c r="R64" s="355"/>
      <c r="S64" s="355"/>
      <c r="T64" s="252"/>
      <c r="U64" s="355"/>
      <c r="V64" s="761"/>
      <c r="W64" s="761"/>
    </row>
    <row r="65" spans="1:23" s="1209" customFormat="1" ht="11.25" customHeight="1" thickBot="1">
      <c r="A65" s="918"/>
      <c r="B65" s="1210"/>
      <c r="C65" s="765" t="s">
        <v>451</v>
      </c>
      <c r="D65" s="766"/>
      <c r="E65" s="767"/>
      <c r="F65" s="768"/>
      <c r="G65" s="767"/>
      <c r="H65" s="1211"/>
      <c r="I65" s="767"/>
      <c r="J65" s="767"/>
      <c r="K65" s="767"/>
      <c r="L65" s="767"/>
      <c r="M65" s="767"/>
      <c r="N65" s="355"/>
      <c r="O65" s="1212"/>
      <c r="P65" s="1212"/>
      <c r="Q65" s="355"/>
      <c r="R65" s="355"/>
      <c r="S65" s="355"/>
      <c r="T65" s="252"/>
      <c r="U65" s="355"/>
      <c r="V65" s="761"/>
      <c r="W65" s="761"/>
    </row>
    <row r="66" spans="1:23" ht="13.5" thickBot="1">
      <c r="A66" s="251"/>
      <c r="B66" s="250"/>
      <c r="D66" s="244"/>
      <c r="E66" s="245"/>
      <c r="F66" s="244"/>
      <c r="G66" s="246"/>
      <c r="H66" s="246"/>
      <c r="I66" s="244"/>
      <c r="J66" s="244"/>
      <c r="K66" s="244"/>
      <c r="L66" s="244"/>
      <c r="M66" s="244"/>
      <c r="N66" s="244"/>
      <c r="O66" s="244"/>
      <c r="P66" s="244"/>
      <c r="Q66" s="244"/>
      <c r="R66" s="244"/>
      <c r="S66" s="1213" t="s">
        <v>339</v>
      </c>
      <c r="T66" s="248">
        <v>13</v>
      </c>
      <c r="U66" s="247"/>
    </row>
    <row r="67" spans="1:23">
      <c r="E67" s="244"/>
      <c r="G67" s="246"/>
      <c r="H67" s="246"/>
      <c r="U67" s="243"/>
    </row>
    <row r="68" spans="1:23">
      <c r="G68" s="244"/>
      <c r="H68" s="244"/>
      <c r="U68" s="243"/>
    </row>
    <row r="69" spans="1:23">
      <c r="U69" s="243"/>
    </row>
    <row r="70" spans="1:23">
      <c r="U70" s="243"/>
    </row>
    <row r="71" spans="1:23">
      <c r="U71" s="243"/>
    </row>
    <row r="72" spans="1:23">
      <c r="U72" s="243"/>
    </row>
    <row r="73" spans="1:23">
      <c r="U73" s="243"/>
    </row>
    <row r="74" spans="1:23">
      <c r="U74" s="243"/>
    </row>
    <row r="75" spans="1:23">
      <c r="U75" s="243"/>
    </row>
    <row r="76" spans="1:23">
      <c r="U76" s="243"/>
    </row>
    <row r="77" spans="1:23">
      <c r="U77" s="243"/>
    </row>
    <row r="78" spans="1:23">
      <c r="U78" s="243"/>
    </row>
    <row r="79" spans="1:23">
      <c r="U79" s="243"/>
    </row>
    <row r="80" spans="1:23">
      <c r="U80" s="243"/>
    </row>
    <row r="81" spans="21:21">
      <c r="U81" s="243"/>
    </row>
    <row r="82" spans="21:21">
      <c r="U82" s="243"/>
    </row>
    <row r="83" spans="21:21">
      <c r="U83" s="243"/>
    </row>
    <row r="84" spans="21:21">
      <c r="U84" s="243"/>
    </row>
    <row r="85" spans="21:21">
      <c r="U85" s="243"/>
    </row>
    <row r="86" spans="21:21">
      <c r="U86" s="243"/>
    </row>
    <row r="87" spans="21:21">
      <c r="U87" s="243"/>
    </row>
    <row r="88" spans="21:21">
      <c r="U88" s="243"/>
    </row>
    <row r="89" spans="21:21">
      <c r="U89" s="243"/>
    </row>
    <row r="90" spans="21:21">
      <c r="U90" s="243"/>
    </row>
    <row r="91" spans="21:21">
      <c r="U91" s="243"/>
    </row>
    <row r="92" spans="21:21">
      <c r="U92" s="243"/>
    </row>
    <row r="93" spans="21:21">
      <c r="U93" s="243"/>
    </row>
    <row r="94" spans="21:21">
      <c r="U94" s="243"/>
    </row>
    <row r="95" spans="21:21">
      <c r="U95" s="243"/>
    </row>
    <row r="96" spans="21:21">
      <c r="U96" s="243"/>
    </row>
    <row r="97" spans="21:21">
      <c r="U97" s="243"/>
    </row>
    <row r="98" spans="21:21">
      <c r="U98" s="243"/>
    </row>
    <row r="99" spans="21:21">
      <c r="U99" s="243"/>
    </row>
    <row r="100" spans="21:21">
      <c r="U100" s="243"/>
    </row>
    <row r="101" spans="21:21">
      <c r="U101" s="243"/>
    </row>
    <row r="102" spans="21:21">
      <c r="U102" s="243"/>
    </row>
    <row r="103" spans="21:21">
      <c r="U103" s="243"/>
    </row>
    <row r="104" spans="21:21">
      <c r="U104" s="243"/>
    </row>
    <row r="105" spans="21:21">
      <c r="U105" s="243"/>
    </row>
    <row r="106" spans="21:21">
      <c r="U106" s="243"/>
    </row>
    <row r="107" spans="21:21">
      <c r="U107" s="243"/>
    </row>
    <row r="108" spans="21:21">
      <c r="U108" s="243"/>
    </row>
    <row r="109" spans="21:21">
      <c r="U109" s="243"/>
    </row>
    <row r="110" spans="21:21">
      <c r="U110" s="243"/>
    </row>
    <row r="111" spans="21:21">
      <c r="U111" s="243"/>
    </row>
    <row r="112" spans="21:21">
      <c r="U112" s="243"/>
    </row>
    <row r="113" spans="21:21">
      <c r="U113" s="243"/>
    </row>
    <row r="114" spans="21:21">
      <c r="U114" s="243"/>
    </row>
    <row r="115" spans="21:21">
      <c r="U115" s="243"/>
    </row>
    <row r="116" spans="21:21">
      <c r="U116" s="243"/>
    </row>
    <row r="117" spans="21:21">
      <c r="U117" s="243"/>
    </row>
    <row r="118" spans="21:21">
      <c r="U118" s="243"/>
    </row>
    <row r="119" spans="21:21">
      <c r="U119" s="243"/>
    </row>
    <row r="120" spans="21:21">
      <c r="U120" s="243"/>
    </row>
    <row r="121" spans="21:21">
      <c r="U121" s="243"/>
    </row>
  </sheetData>
  <mergeCells count="2">
    <mergeCell ref="C17:D17"/>
    <mergeCell ref="C25:D25"/>
  </mergeCells>
  <pageMargins left="7.874015748031496E-2" right="0.23622047244094491" top="0.23622047244094491" bottom="0.11811023622047245" header="0.27559055118110237" footer="0"/>
  <pageSetup paperSize="9" orientation="portrait" verticalDpi="1200" r:id="rId1"/>
  <headerFooter alignWithMargins="0"/>
</worksheet>
</file>

<file path=xl/worksheets/sheet12.xml><?xml version="1.0" encoding="utf-8"?>
<worksheet xmlns="http://schemas.openxmlformats.org/spreadsheetml/2006/main" xmlns:r="http://schemas.openxmlformats.org/officeDocument/2006/relationships">
  <sheetPr codeName="Folha4">
    <tabColor indexed="20"/>
  </sheetPr>
  <dimension ref="A1:Z116"/>
  <sheetViews>
    <sheetView topLeftCell="A73" workbookViewId="0">
      <selection activeCell="C56" sqref="C56:E56"/>
    </sheetView>
  </sheetViews>
  <sheetFormatPr defaultRowHeight="12.75"/>
  <cols>
    <col min="1" max="1" width="1" style="855" customWidth="1"/>
    <col min="2" max="2" width="2.5703125" style="855" customWidth="1"/>
    <col min="3" max="3" width="2.28515625" style="855" customWidth="1"/>
    <col min="4" max="4" width="19.5703125" style="855" customWidth="1"/>
    <col min="5" max="5" width="0.5703125" style="855" customWidth="1"/>
    <col min="6" max="6" width="8.7109375" style="855" customWidth="1"/>
    <col min="7" max="7" width="0.5703125" style="855" customWidth="1"/>
    <col min="8" max="8" width="8.5703125" style="855" customWidth="1"/>
    <col min="9" max="9" width="0.5703125" style="855" customWidth="1"/>
    <col min="10" max="10" width="8.7109375" style="855" customWidth="1"/>
    <col min="11" max="11" width="0.5703125" style="855" customWidth="1"/>
    <col min="12" max="12" width="8.7109375" style="855" customWidth="1"/>
    <col min="13" max="13" width="0.5703125" style="855" customWidth="1"/>
    <col min="14" max="14" width="8.7109375" style="855" customWidth="1"/>
    <col min="15" max="15" width="0.42578125" style="855" customWidth="1"/>
    <col min="16" max="16" width="8.7109375" style="855" customWidth="1"/>
    <col min="17" max="17" width="0.42578125" style="855" customWidth="1"/>
    <col min="18" max="18" width="8.85546875" style="855" customWidth="1"/>
    <col min="19" max="19" width="0.5703125" style="855" customWidth="1"/>
    <col min="20" max="20" width="9" style="855" customWidth="1"/>
    <col min="21" max="21" width="2.5703125" style="855" customWidth="1"/>
    <col min="22" max="22" width="1" style="855" customWidth="1"/>
    <col min="23" max="23" width="3.7109375" style="855" customWidth="1"/>
    <col min="24" max="16384" width="9.140625" style="855"/>
  </cols>
  <sheetData>
    <row r="1" spans="1:26" ht="13.5" customHeight="1" thickBot="1">
      <c r="A1" s="850"/>
      <c r="B1" s="851"/>
      <c r="C1" s="851"/>
      <c r="D1" s="851"/>
      <c r="E1" s="852"/>
      <c r="F1" s="852"/>
      <c r="G1" s="852"/>
      <c r="H1" s="852"/>
      <c r="I1" s="852"/>
      <c r="J1" s="852"/>
      <c r="K1" s="852"/>
      <c r="L1" s="852"/>
      <c r="M1" s="852"/>
      <c r="N1" s="852"/>
      <c r="O1" s="852"/>
      <c r="P1" s="852"/>
      <c r="Q1" s="852"/>
      <c r="R1" s="852"/>
      <c r="S1" s="852"/>
      <c r="T1" s="853" t="s">
        <v>223</v>
      </c>
      <c r="U1" s="854"/>
      <c r="V1" s="850"/>
      <c r="X1" s="856"/>
    </row>
    <row r="2" spans="1:26" ht="6" customHeight="1">
      <c r="A2" s="850"/>
      <c r="B2" s="857"/>
      <c r="C2" s="858"/>
      <c r="D2" s="858"/>
      <c r="E2" s="859"/>
      <c r="F2" s="859"/>
      <c r="G2" s="859"/>
      <c r="H2" s="859"/>
      <c r="I2" s="859"/>
      <c r="J2" s="859"/>
      <c r="K2" s="859"/>
      <c r="L2" s="859"/>
      <c r="M2" s="859"/>
      <c r="N2" s="859"/>
      <c r="O2" s="859"/>
      <c r="P2" s="859"/>
      <c r="Q2" s="859"/>
      <c r="R2" s="859"/>
      <c r="S2" s="859"/>
      <c r="T2" s="860"/>
      <c r="U2" s="861"/>
      <c r="V2" s="850"/>
      <c r="X2" s="856"/>
    </row>
    <row r="3" spans="1:26" ht="13.5" customHeight="1" thickBot="1">
      <c r="A3" s="850"/>
      <c r="B3" s="862"/>
      <c r="C3" s="863"/>
      <c r="D3" s="863"/>
      <c r="E3" s="863"/>
      <c r="F3" s="861"/>
      <c r="G3" s="861"/>
      <c r="H3" s="861"/>
      <c r="I3" s="861"/>
      <c r="J3" s="861"/>
      <c r="K3" s="861"/>
      <c r="L3" s="861"/>
      <c r="M3" s="861"/>
      <c r="N3" s="861"/>
      <c r="O3" s="861"/>
      <c r="P3" s="864"/>
      <c r="Q3" s="864"/>
      <c r="R3" s="864"/>
      <c r="S3" s="864"/>
      <c r="T3" s="864" t="s">
        <v>103</v>
      </c>
      <c r="U3" s="864"/>
      <c r="V3" s="864"/>
      <c r="X3" s="856"/>
    </row>
    <row r="4" spans="1:26" ht="15" customHeight="1" thickBot="1">
      <c r="A4" s="850"/>
      <c r="B4" s="862"/>
      <c r="C4" s="865" t="s">
        <v>224</v>
      </c>
      <c r="D4" s="866"/>
      <c r="E4" s="866"/>
      <c r="F4" s="866"/>
      <c r="G4" s="866"/>
      <c r="H4" s="866"/>
      <c r="I4" s="866"/>
      <c r="J4" s="866"/>
      <c r="K4" s="866"/>
      <c r="L4" s="866"/>
      <c r="M4" s="866"/>
      <c r="N4" s="866"/>
      <c r="O4" s="866"/>
      <c r="P4" s="866"/>
      <c r="Q4" s="866"/>
      <c r="R4" s="866"/>
      <c r="S4" s="866"/>
      <c r="T4" s="867"/>
      <c r="U4" s="864"/>
      <c r="V4" s="864"/>
      <c r="X4" s="856"/>
    </row>
    <row r="5" spans="1:26" ht="4.5" customHeight="1">
      <c r="A5" s="850"/>
      <c r="B5" s="862"/>
      <c r="C5" s="1650" t="s">
        <v>141</v>
      </c>
      <c r="D5" s="1651"/>
      <c r="E5" s="861"/>
      <c r="F5" s="16"/>
      <c r="G5" s="861"/>
      <c r="H5" s="861"/>
      <c r="I5" s="861"/>
      <c r="J5" s="861"/>
      <c r="K5" s="861"/>
      <c r="L5" s="861"/>
      <c r="M5" s="861"/>
      <c r="N5" s="861"/>
      <c r="O5" s="861"/>
      <c r="P5" s="864"/>
      <c r="Q5" s="864"/>
      <c r="R5" s="864"/>
      <c r="S5" s="864"/>
      <c r="T5" s="864"/>
      <c r="U5" s="864"/>
      <c r="V5" s="864"/>
      <c r="X5" s="856"/>
    </row>
    <row r="6" spans="1:26" ht="13.5" customHeight="1">
      <c r="A6" s="850"/>
      <c r="B6" s="862"/>
      <c r="C6" s="1652"/>
      <c r="D6" s="1652"/>
      <c r="E6" s="302">
        <v>1999</v>
      </c>
      <c r="F6" s="302"/>
      <c r="G6" s="861"/>
      <c r="H6" s="303">
        <v>2005</v>
      </c>
      <c r="I6" s="302"/>
      <c r="J6" s="303">
        <v>2006</v>
      </c>
      <c r="K6" s="864"/>
      <c r="L6" s="303">
        <v>2007</v>
      </c>
      <c r="M6" s="864"/>
      <c r="N6" s="303">
        <v>2008</v>
      </c>
      <c r="O6" s="864"/>
      <c r="P6" s="303">
        <v>2009</v>
      </c>
      <c r="Q6" s="864"/>
      <c r="R6" s="303">
        <v>2010</v>
      </c>
      <c r="S6" s="864"/>
      <c r="T6" s="303">
        <v>2011</v>
      </c>
      <c r="U6" s="864"/>
      <c r="V6" s="864"/>
      <c r="X6" s="856"/>
    </row>
    <row r="7" spans="1:26" ht="2.25" customHeight="1">
      <c r="A7" s="850"/>
      <c r="B7" s="862"/>
      <c r="C7" s="304"/>
      <c r="D7" s="304"/>
      <c r="E7" s="16"/>
      <c r="F7" s="16"/>
      <c r="G7" s="861"/>
      <c r="H7" s="16"/>
      <c r="I7" s="16"/>
      <c r="J7" s="16"/>
      <c r="K7" s="864"/>
      <c r="L7" s="16"/>
      <c r="M7" s="864"/>
      <c r="N7" s="16"/>
      <c r="O7" s="864"/>
      <c r="P7" s="16"/>
      <c r="Q7" s="864"/>
      <c r="R7" s="16"/>
      <c r="S7" s="864"/>
      <c r="T7" s="16"/>
      <c r="U7" s="864"/>
      <c r="V7" s="864"/>
      <c r="X7" s="856"/>
    </row>
    <row r="8" spans="1:26" ht="18.75" customHeight="1">
      <c r="A8" s="850"/>
      <c r="B8" s="862"/>
      <c r="C8" s="1653" t="s">
        <v>510</v>
      </c>
      <c r="D8" s="1653"/>
      <c r="E8" s="1653"/>
      <c r="F8" s="1653"/>
      <c r="G8" s="861"/>
      <c r="H8" s="1654">
        <v>374.7</v>
      </c>
      <c r="I8" s="1654"/>
      <c r="J8" s="1654">
        <v>385.9</v>
      </c>
      <c r="K8" s="1654"/>
      <c r="L8" s="1654">
        <v>403</v>
      </c>
      <c r="M8" s="1654"/>
      <c r="N8" s="1654">
        <v>426</v>
      </c>
      <c r="O8" s="1654"/>
      <c r="P8" s="1654">
        <v>450</v>
      </c>
      <c r="Q8" s="868"/>
      <c r="R8" s="1654">
        <v>475</v>
      </c>
      <c r="S8" s="868"/>
      <c r="T8" s="1654">
        <v>485</v>
      </c>
      <c r="U8" s="305"/>
      <c r="V8" s="305"/>
      <c r="X8" s="869"/>
      <c r="Y8" s="869"/>
      <c r="Z8" s="869"/>
    </row>
    <row r="9" spans="1:26" ht="4.5" customHeight="1">
      <c r="A9" s="850"/>
      <c r="B9" s="862"/>
      <c r="C9" s="1653"/>
      <c r="D9" s="1653"/>
      <c r="E9" s="1653"/>
      <c r="F9" s="1653"/>
      <c r="G9" s="861"/>
      <c r="H9" s="1654"/>
      <c r="I9" s="1654"/>
      <c r="J9" s="1654"/>
      <c r="K9" s="1654"/>
      <c r="L9" s="1654"/>
      <c r="M9" s="1654"/>
      <c r="N9" s="1654"/>
      <c r="O9" s="1654"/>
      <c r="P9" s="1654"/>
      <c r="Q9" s="868"/>
      <c r="R9" s="1654"/>
      <c r="S9" s="868"/>
      <c r="T9" s="1654"/>
      <c r="U9" s="305"/>
      <c r="V9" s="305"/>
      <c r="X9" s="856"/>
    </row>
    <row r="10" spans="1:26" s="874" customFormat="1" ht="10.5" customHeight="1">
      <c r="A10" s="870"/>
      <c r="B10" s="871"/>
      <c r="C10" s="1653"/>
      <c r="D10" s="1653"/>
      <c r="E10" s="1653"/>
      <c r="F10" s="1653"/>
      <c r="G10" s="872"/>
      <c r="H10" s="1654"/>
      <c r="I10" s="1654"/>
      <c r="J10" s="1654"/>
      <c r="K10" s="1654"/>
      <c r="L10" s="1654"/>
      <c r="M10" s="1654"/>
      <c r="N10" s="1654"/>
      <c r="O10" s="1654"/>
      <c r="P10" s="1654"/>
      <c r="Q10" s="873"/>
      <c r="R10" s="1654"/>
      <c r="S10" s="873"/>
      <c r="T10" s="1654"/>
      <c r="U10" s="305"/>
      <c r="V10" s="305"/>
      <c r="X10" s="875"/>
    </row>
    <row r="11" spans="1:26" ht="31.5" customHeight="1">
      <c r="A11" s="850"/>
      <c r="B11" s="876"/>
      <c r="C11" s="877" t="s">
        <v>225</v>
      </c>
      <c r="D11" s="877"/>
      <c r="E11" s="306"/>
      <c r="F11" s="306"/>
      <c r="G11" s="878"/>
      <c r="H11" s="307" t="s">
        <v>226</v>
      </c>
      <c r="I11" s="307"/>
      <c r="J11" s="307" t="s">
        <v>227</v>
      </c>
      <c r="K11" s="879"/>
      <c r="L11" s="307" t="s">
        <v>228</v>
      </c>
      <c r="M11" s="879"/>
      <c r="N11" s="307" t="s">
        <v>229</v>
      </c>
      <c r="O11" s="879"/>
      <c r="P11" s="307" t="s">
        <v>230</v>
      </c>
      <c r="Q11" s="879"/>
      <c r="R11" s="307" t="s">
        <v>231</v>
      </c>
      <c r="S11" s="879"/>
      <c r="T11" s="307" t="s">
        <v>232</v>
      </c>
      <c r="U11" s="307"/>
      <c r="V11" s="307"/>
      <c r="X11" s="856"/>
    </row>
    <row r="12" spans="1:26" s="874" customFormat="1" ht="18" customHeight="1">
      <c r="A12" s="870"/>
      <c r="B12" s="871"/>
      <c r="C12" s="880" t="s">
        <v>233</v>
      </c>
      <c r="D12" s="880"/>
      <c r="E12" s="306"/>
      <c r="F12" s="306"/>
      <c r="G12" s="872"/>
      <c r="H12" s="306" t="s">
        <v>234</v>
      </c>
      <c r="I12" s="306"/>
      <c r="J12" s="306" t="s">
        <v>235</v>
      </c>
      <c r="K12" s="872"/>
      <c r="L12" s="306" t="s">
        <v>236</v>
      </c>
      <c r="M12" s="306"/>
      <c r="N12" s="306" t="s">
        <v>237</v>
      </c>
      <c r="O12" s="872"/>
      <c r="P12" s="306" t="s">
        <v>238</v>
      </c>
      <c r="Q12" s="306"/>
      <c r="R12" s="306" t="s">
        <v>239</v>
      </c>
      <c r="S12" s="881"/>
      <c r="T12" s="306" t="s">
        <v>240</v>
      </c>
      <c r="U12" s="306"/>
      <c r="V12" s="306"/>
      <c r="X12" s="875"/>
    </row>
    <row r="13" spans="1:26" ht="9.75" customHeight="1" thickBot="1">
      <c r="A13" s="850"/>
      <c r="B13" s="862"/>
      <c r="C13" s="861"/>
      <c r="D13" s="861"/>
      <c r="E13" s="861"/>
      <c r="F13" s="861"/>
      <c r="G13" s="861"/>
      <c r="H13" s="861"/>
      <c r="I13" s="861"/>
      <c r="J13" s="861"/>
      <c r="K13" s="861"/>
      <c r="L13" s="861"/>
      <c r="M13" s="861"/>
      <c r="N13" s="861"/>
      <c r="O13" s="861"/>
      <c r="P13" s="861"/>
      <c r="Q13" s="861"/>
      <c r="R13" s="861"/>
      <c r="S13" s="861"/>
      <c r="T13" s="864"/>
      <c r="U13" s="861"/>
      <c r="V13" s="850"/>
    </row>
    <row r="14" spans="1:26" s="874" customFormat="1" ht="13.5" customHeight="1" thickBot="1">
      <c r="A14" s="870"/>
      <c r="B14" s="871"/>
      <c r="C14" s="865" t="s">
        <v>241</v>
      </c>
      <c r="D14" s="882"/>
      <c r="E14" s="882"/>
      <c r="F14" s="882"/>
      <c r="G14" s="882"/>
      <c r="H14" s="883"/>
      <c r="I14" s="883"/>
      <c r="J14" s="883"/>
      <c r="K14" s="883"/>
      <c r="L14" s="883"/>
      <c r="M14" s="883"/>
      <c r="N14" s="883"/>
      <c r="O14" s="883"/>
      <c r="P14" s="883"/>
      <c r="Q14" s="883"/>
      <c r="R14" s="883"/>
      <c r="S14" s="883"/>
      <c r="T14" s="884"/>
      <c r="U14" s="861"/>
      <c r="V14" s="850"/>
      <c r="W14" s="855"/>
      <c r="X14" s="855"/>
      <c r="Y14" s="855"/>
      <c r="Z14" s="855"/>
    </row>
    <row r="15" spans="1:26" ht="4.5" customHeight="1">
      <c r="A15" s="850"/>
      <c r="B15" s="862"/>
      <c r="C15" s="1657" t="s">
        <v>242</v>
      </c>
      <c r="D15" s="1657"/>
      <c r="E15" s="885"/>
      <c r="F15" s="885"/>
      <c r="G15" s="309"/>
      <c r="H15" s="886"/>
      <c r="I15" s="886"/>
      <c r="J15" s="886"/>
      <c r="K15" s="886"/>
      <c r="L15" s="886"/>
      <c r="M15" s="886"/>
      <c r="N15" s="886"/>
      <c r="O15" s="886"/>
      <c r="P15" s="886"/>
      <c r="Q15" s="886"/>
      <c r="R15" s="886"/>
      <c r="S15" s="886"/>
      <c r="T15" s="886"/>
      <c r="U15" s="861"/>
      <c r="V15" s="850"/>
    </row>
    <row r="16" spans="1:26" ht="13.5" customHeight="1">
      <c r="A16" s="850"/>
      <c r="B16" s="862"/>
      <c r="C16" s="1658"/>
      <c r="D16" s="1658"/>
      <c r="E16" s="885"/>
      <c r="F16" s="885"/>
      <c r="G16" s="309"/>
      <c r="H16" s="1659">
        <v>2008</v>
      </c>
      <c r="I16" s="1659"/>
      <c r="J16" s="1659"/>
      <c r="K16" s="887"/>
      <c r="L16" s="1659" t="s">
        <v>511</v>
      </c>
      <c r="M16" s="1659"/>
      <c r="N16" s="1659"/>
      <c r="O16" s="887"/>
      <c r="P16" s="1659">
        <v>2010</v>
      </c>
      <c r="Q16" s="1659"/>
      <c r="R16" s="1659"/>
      <c r="S16" s="888"/>
      <c r="T16" s="889">
        <v>2011</v>
      </c>
      <c r="U16" s="861"/>
      <c r="V16" s="850"/>
    </row>
    <row r="17" spans="1:22" ht="12.75" customHeight="1">
      <c r="A17" s="850"/>
      <c r="B17" s="862"/>
      <c r="C17" s="885"/>
      <c r="D17" s="885"/>
      <c r="E17" s="885"/>
      <c r="F17" s="885"/>
      <c r="G17" s="309"/>
      <c r="H17" s="890" t="s">
        <v>145</v>
      </c>
      <c r="I17" s="888"/>
      <c r="J17" s="890" t="s">
        <v>143</v>
      </c>
      <c r="K17" s="888"/>
      <c r="L17" s="890" t="s">
        <v>145</v>
      </c>
      <c r="M17" s="888"/>
      <c r="N17" s="890" t="s">
        <v>143</v>
      </c>
      <c r="O17" s="888"/>
      <c r="P17" s="890" t="s">
        <v>145</v>
      </c>
      <c r="Q17" s="888"/>
      <c r="R17" s="890" t="s">
        <v>143</v>
      </c>
      <c r="S17" s="888"/>
      <c r="T17" s="890" t="s">
        <v>145</v>
      </c>
      <c r="U17" s="861"/>
      <c r="V17" s="850"/>
    </row>
    <row r="18" spans="1:22" ht="4.5" customHeight="1">
      <c r="A18" s="850"/>
      <c r="B18" s="862"/>
      <c r="C18" s="885"/>
      <c r="D18" s="885"/>
      <c r="E18" s="885"/>
      <c r="F18" s="885"/>
      <c r="G18" s="309"/>
      <c r="H18" s="888"/>
      <c r="I18" s="850"/>
      <c r="J18" s="888"/>
      <c r="K18" s="850"/>
      <c r="L18" s="888"/>
      <c r="M18" s="861"/>
      <c r="N18" s="888"/>
      <c r="O18" s="861"/>
      <c r="P18" s="888"/>
      <c r="Q18" s="861"/>
      <c r="R18" s="888"/>
      <c r="S18" s="861"/>
      <c r="T18" s="888"/>
      <c r="U18" s="886"/>
      <c r="V18" s="850"/>
    </row>
    <row r="19" spans="1:22" ht="15" customHeight="1">
      <c r="A19" s="850"/>
      <c r="B19" s="862"/>
      <c r="C19" s="310" t="s">
        <v>243</v>
      </c>
      <c r="D19" s="891"/>
      <c r="E19" s="885"/>
      <c r="F19" s="885"/>
      <c r="G19" s="309"/>
      <c r="H19" s="771">
        <v>891.44</v>
      </c>
      <c r="I19" s="850"/>
      <c r="J19" s="771">
        <v>894.31</v>
      </c>
      <c r="K19" s="850"/>
      <c r="L19" s="771">
        <v>913.65</v>
      </c>
      <c r="M19" s="861"/>
      <c r="N19" s="771">
        <v>918.19</v>
      </c>
      <c r="O19" s="861"/>
      <c r="P19" s="771">
        <v>926</v>
      </c>
      <c r="Q19" s="861"/>
      <c r="R19" s="771">
        <v>942.38</v>
      </c>
      <c r="S19" s="861"/>
      <c r="T19" s="771">
        <v>962.93</v>
      </c>
      <c r="U19" s="886"/>
      <c r="V19" s="850"/>
    </row>
    <row r="20" spans="1:22" ht="13.5" customHeight="1">
      <c r="A20" s="850"/>
      <c r="B20" s="862"/>
      <c r="C20" s="892" t="s">
        <v>105</v>
      </c>
      <c r="D20" s="891"/>
      <c r="E20" s="885"/>
      <c r="F20" s="885"/>
      <c r="G20" s="309"/>
      <c r="H20" s="773">
        <v>978.72</v>
      </c>
      <c r="I20" s="893"/>
      <c r="J20" s="773">
        <v>976.92</v>
      </c>
      <c r="K20" s="893"/>
      <c r="L20" s="773">
        <v>987.9</v>
      </c>
      <c r="M20" s="863"/>
      <c r="N20" s="773">
        <v>995.98</v>
      </c>
      <c r="O20" s="863"/>
      <c r="P20" s="773">
        <v>1003.7</v>
      </c>
      <c r="Q20" s="863"/>
      <c r="R20" s="773">
        <v>1024.42</v>
      </c>
      <c r="S20" s="863"/>
      <c r="T20" s="773">
        <v>1051.8499999999999</v>
      </c>
      <c r="U20" s="886"/>
      <c r="V20" s="850"/>
    </row>
    <row r="21" spans="1:22" ht="13.5" customHeight="1">
      <c r="A21" s="850"/>
      <c r="B21" s="862"/>
      <c r="C21" s="892" t="s">
        <v>104</v>
      </c>
      <c r="D21" s="891"/>
      <c r="E21" s="885"/>
      <c r="F21" s="885"/>
      <c r="G21" s="309"/>
      <c r="H21" s="773">
        <v>771.12</v>
      </c>
      <c r="I21" s="893"/>
      <c r="J21" s="773">
        <v>779.25</v>
      </c>
      <c r="K21" s="893"/>
      <c r="L21" s="773">
        <v>810.5</v>
      </c>
      <c r="M21" s="863"/>
      <c r="N21" s="773">
        <v>812.96</v>
      </c>
      <c r="O21" s="863"/>
      <c r="P21" s="773">
        <v>822.66</v>
      </c>
      <c r="Q21" s="863"/>
      <c r="R21" s="773">
        <v>831.86</v>
      </c>
      <c r="S21" s="863"/>
      <c r="T21" s="773">
        <v>842</v>
      </c>
      <c r="U21" s="886"/>
      <c r="V21" s="850"/>
    </row>
    <row r="22" spans="1:22" ht="6.75" customHeight="1">
      <c r="A22" s="850"/>
      <c r="B22" s="862"/>
      <c r="C22" s="17"/>
      <c r="D22" s="891"/>
      <c r="E22" s="885"/>
      <c r="F22" s="885"/>
      <c r="G22" s="309"/>
      <c r="H22" s="309"/>
      <c r="I22" s="850"/>
      <c r="J22" s="309"/>
      <c r="K22" s="850"/>
      <c r="L22" s="309"/>
      <c r="M22" s="861"/>
      <c r="N22" s="309"/>
      <c r="O22" s="861"/>
      <c r="P22" s="309"/>
      <c r="Q22" s="861"/>
      <c r="R22" s="309"/>
      <c r="S22" s="861"/>
      <c r="T22" s="309"/>
      <c r="U22" s="886"/>
      <c r="V22" s="850"/>
    </row>
    <row r="23" spans="1:22" ht="15" customHeight="1">
      <c r="A23" s="850"/>
      <c r="B23" s="862"/>
      <c r="C23" s="310" t="s">
        <v>244</v>
      </c>
      <c r="D23" s="891"/>
      <c r="E23" s="885"/>
      <c r="F23" s="885"/>
      <c r="G23" s="311"/>
      <c r="H23" s="771">
        <v>1063.3800000000001</v>
      </c>
      <c r="I23" s="850"/>
      <c r="J23" s="771">
        <v>1071.6300000000001</v>
      </c>
      <c r="K23" s="850"/>
      <c r="L23" s="771">
        <v>1096.07</v>
      </c>
      <c r="M23" s="861"/>
      <c r="N23" s="771">
        <v>1101.92</v>
      </c>
      <c r="O23" s="861"/>
      <c r="P23" s="771">
        <v>1109.3</v>
      </c>
      <c r="Q23" s="861"/>
      <c r="R23" s="771">
        <v>1118.48</v>
      </c>
      <c r="S23" s="861"/>
      <c r="T23" s="771">
        <v>1134.44</v>
      </c>
      <c r="U23" s="886"/>
      <c r="V23" s="850"/>
    </row>
    <row r="24" spans="1:22" s="895" customFormat="1" ht="13.5" customHeight="1">
      <c r="A24" s="893"/>
      <c r="B24" s="894"/>
      <c r="C24" s="892" t="s">
        <v>105</v>
      </c>
      <c r="D24" s="891"/>
      <c r="E24" s="885"/>
      <c r="F24" s="885"/>
      <c r="G24" s="309"/>
      <c r="H24" s="773">
        <v>1185.78</v>
      </c>
      <c r="I24" s="893"/>
      <c r="J24" s="773">
        <v>1190.4100000000001</v>
      </c>
      <c r="K24" s="893"/>
      <c r="L24" s="773">
        <v>1203.9000000000001</v>
      </c>
      <c r="M24" s="863"/>
      <c r="N24" s="773">
        <v>1215.01</v>
      </c>
      <c r="O24" s="863"/>
      <c r="P24" s="773">
        <v>1222.71</v>
      </c>
      <c r="Q24" s="863"/>
      <c r="R24" s="773">
        <v>1233.19</v>
      </c>
      <c r="S24" s="863"/>
      <c r="T24" s="773">
        <v>1253.1600000000001</v>
      </c>
      <c r="U24" s="885"/>
      <c r="V24" s="893"/>
    </row>
    <row r="25" spans="1:22" s="895" customFormat="1" ht="13.5" customHeight="1">
      <c r="A25" s="893"/>
      <c r="B25" s="894"/>
      <c r="C25" s="892" t="s">
        <v>104</v>
      </c>
      <c r="D25" s="891"/>
      <c r="E25" s="885"/>
      <c r="F25" s="885"/>
      <c r="G25" s="309"/>
      <c r="H25" s="773">
        <v>894.64</v>
      </c>
      <c r="I25" s="893"/>
      <c r="J25" s="773">
        <v>906.2</v>
      </c>
      <c r="K25" s="893"/>
      <c r="L25" s="773">
        <v>946.28</v>
      </c>
      <c r="M25" s="863"/>
      <c r="N25" s="773">
        <v>948.93</v>
      </c>
      <c r="O25" s="863"/>
      <c r="P25" s="773">
        <v>958.24</v>
      </c>
      <c r="Q25" s="863"/>
      <c r="R25" s="773">
        <v>963.92</v>
      </c>
      <c r="S25" s="863"/>
      <c r="T25" s="773">
        <v>973</v>
      </c>
      <c r="U25" s="885"/>
      <c r="V25" s="893"/>
    </row>
    <row r="26" spans="1:22" ht="6.75" customHeight="1">
      <c r="A26" s="850"/>
      <c r="B26" s="862"/>
      <c r="C26" s="896"/>
      <c r="D26" s="891"/>
      <c r="E26" s="885"/>
      <c r="F26" s="885"/>
      <c r="G26" s="309"/>
      <c r="H26" s="309"/>
      <c r="I26" s="850"/>
      <c r="J26" s="309"/>
      <c r="K26" s="850"/>
      <c r="L26" s="309"/>
      <c r="M26" s="861"/>
      <c r="N26" s="309"/>
      <c r="O26" s="861"/>
      <c r="P26" s="309"/>
      <c r="Q26" s="861"/>
      <c r="R26" s="309"/>
      <c r="S26" s="861"/>
      <c r="T26" s="309"/>
      <c r="U26" s="886"/>
      <c r="V26" s="850"/>
    </row>
    <row r="27" spans="1:22" ht="15" customHeight="1">
      <c r="A27" s="850"/>
      <c r="B27" s="862"/>
      <c r="C27" s="310" t="s">
        <v>245</v>
      </c>
      <c r="D27" s="891"/>
      <c r="E27" s="885"/>
      <c r="F27" s="885"/>
      <c r="G27" s="315"/>
      <c r="H27" s="897">
        <f>+H19/H23*100</f>
        <v>83.830803663789041</v>
      </c>
      <c r="I27" s="850"/>
      <c r="J27" s="897">
        <f>+J19/J23*100</f>
        <v>83.453244123438111</v>
      </c>
      <c r="K27" s="850"/>
      <c r="L27" s="897">
        <f>+L19/L23*100</f>
        <v>83.356902387621233</v>
      </c>
      <c r="M27" s="861"/>
      <c r="N27" s="897">
        <f>+N19/N23*100</f>
        <v>83.326375780455933</v>
      </c>
      <c r="O27" s="861"/>
      <c r="P27" s="897">
        <f>+P19/P23*100</f>
        <v>83.476065987559721</v>
      </c>
      <c r="Q27" s="861"/>
      <c r="R27" s="897">
        <f>+R19/R23*100</f>
        <v>84.25541806737715</v>
      </c>
      <c r="S27" s="861"/>
      <c r="T27" s="897">
        <v>84.881527449666777</v>
      </c>
      <c r="U27" s="886"/>
      <c r="V27" s="850"/>
    </row>
    <row r="28" spans="1:22" ht="13.5" customHeight="1">
      <c r="A28" s="850"/>
      <c r="B28" s="862"/>
      <c r="C28" s="892" t="s">
        <v>105</v>
      </c>
      <c r="D28" s="891"/>
      <c r="E28" s="885"/>
      <c r="F28" s="885"/>
      <c r="G28" s="315"/>
      <c r="H28" s="773">
        <f>+H20/H24*100</f>
        <v>82.538076203005616</v>
      </c>
      <c r="I28" s="893"/>
      <c r="J28" s="773">
        <f>+J20/J24*100</f>
        <v>82.065842860863057</v>
      </c>
      <c r="K28" s="893"/>
      <c r="L28" s="773">
        <f>+L20/L24*100</f>
        <v>82.058310490904546</v>
      </c>
      <c r="M28" s="863"/>
      <c r="N28" s="773">
        <f>+N20/N24*100</f>
        <v>81.972987876642989</v>
      </c>
      <c r="O28" s="863"/>
      <c r="P28" s="773">
        <f>+P20/P24*100</f>
        <v>82.08814845711575</v>
      </c>
      <c r="Q28" s="863"/>
      <c r="R28" s="773">
        <f>+R20/R24*100</f>
        <v>83.070735247609861</v>
      </c>
      <c r="S28" s="863"/>
      <c r="T28" s="773">
        <v>83.935810271633287</v>
      </c>
      <c r="U28" s="886"/>
      <c r="V28" s="850"/>
    </row>
    <row r="29" spans="1:22" ht="13.5" customHeight="1">
      <c r="A29" s="850"/>
      <c r="B29" s="862"/>
      <c r="C29" s="892" t="s">
        <v>104</v>
      </c>
      <c r="D29" s="891"/>
      <c r="E29" s="885"/>
      <c r="F29" s="885"/>
      <c r="G29" s="315"/>
      <c r="H29" s="773">
        <f>+H21/H25*100</f>
        <v>86.193329160332652</v>
      </c>
      <c r="I29" s="893"/>
      <c r="J29" s="773">
        <f>+J21/J25*100</f>
        <v>85.990951224895156</v>
      </c>
      <c r="K29" s="893"/>
      <c r="L29" s="773">
        <f>+L21/L25*100</f>
        <v>85.651181468487138</v>
      </c>
      <c r="M29" s="863"/>
      <c r="N29" s="773">
        <f>+N21/N25*100</f>
        <v>85.67122970082093</v>
      </c>
      <c r="O29" s="863"/>
      <c r="P29" s="773">
        <f>+P21/P25*100</f>
        <v>85.85114376356654</v>
      </c>
      <c r="Q29" s="863"/>
      <c r="R29" s="773">
        <f>+R21/R25*100</f>
        <v>86.299692920574316</v>
      </c>
      <c r="S29" s="863"/>
      <c r="T29" s="773">
        <v>86.536485097636174</v>
      </c>
      <c r="U29" s="886"/>
      <c r="V29" s="850"/>
    </row>
    <row r="30" spans="1:22" ht="6.75" customHeight="1">
      <c r="A30" s="850"/>
      <c r="B30" s="862"/>
      <c r="C30" s="17"/>
      <c r="D30" s="891"/>
      <c r="E30" s="885"/>
      <c r="F30" s="885"/>
      <c r="G30" s="316"/>
      <c r="H30" s="898"/>
      <c r="I30" s="850"/>
      <c r="J30" s="898"/>
      <c r="K30" s="850"/>
      <c r="L30" s="898"/>
      <c r="M30" s="861"/>
      <c r="N30" s="898"/>
      <c r="O30" s="861"/>
      <c r="P30" s="898"/>
      <c r="Q30" s="861"/>
      <c r="R30" s="898"/>
      <c r="S30" s="861"/>
      <c r="T30" s="898"/>
      <c r="U30" s="886"/>
      <c r="V30" s="850"/>
    </row>
    <row r="31" spans="1:22" ht="23.25" customHeight="1">
      <c r="A31" s="850"/>
      <c r="B31" s="862"/>
      <c r="C31" s="1655" t="s">
        <v>246</v>
      </c>
      <c r="D31" s="1656"/>
      <c r="E31" s="1656"/>
      <c r="F31" s="1656"/>
      <c r="G31" s="311"/>
      <c r="H31" s="771">
        <v>6.8</v>
      </c>
      <c r="I31" s="850"/>
      <c r="J31" s="771">
        <v>7.4</v>
      </c>
      <c r="K31" s="850"/>
      <c r="L31" s="771">
        <v>8.1</v>
      </c>
      <c r="M31" s="861"/>
      <c r="N31" s="771">
        <v>8.6999999999999993</v>
      </c>
      <c r="O31" s="861"/>
      <c r="P31" s="771">
        <v>9.4</v>
      </c>
      <c r="Q31" s="861"/>
      <c r="R31" s="771">
        <v>10.5</v>
      </c>
      <c r="S31" s="861"/>
      <c r="T31" s="771">
        <v>10.9</v>
      </c>
      <c r="U31" s="886"/>
      <c r="V31" s="850"/>
    </row>
    <row r="32" spans="1:22" ht="13.5" customHeight="1">
      <c r="A32" s="893"/>
      <c r="B32" s="894"/>
      <c r="C32" s="892" t="s">
        <v>247</v>
      </c>
      <c r="D32" s="891"/>
      <c r="E32" s="885"/>
      <c r="F32" s="885"/>
      <c r="G32" s="309"/>
      <c r="H32" s="773">
        <v>4.5999999999999996</v>
      </c>
      <c r="I32" s="850"/>
      <c r="J32" s="773">
        <v>4.8</v>
      </c>
      <c r="K32" s="850"/>
      <c r="L32" s="773">
        <v>5.3</v>
      </c>
      <c r="M32" s="861"/>
      <c r="N32" s="773">
        <v>5.9</v>
      </c>
      <c r="O32" s="861"/>
      <c r="P32" s="773">
        <v>6.4</v>
      </c>
      <c r="Q32" s="861"/>
      <c r="R32" s="773">
        <v>7.5</v>
      </c>
      <c r="S32" s="861"/>
      <c r="T32" s="773">
        <v>8.1</v>
      </c>
      <c r="U32" s="886"/>
      <c r="V32" s="850"/>
    </row>
    <row r="33" spans="1:22" ht="13.5" customHeight="1">
      <c r="A33" s="850"/>
      <c r="B33" s="862"/>
      <c r="C33" s="892" t="s">
        <v>248</v>
      </c>
      <c r="D33" s="891"/>
      <c r="E33" s="885"/>
      <c r="F33" s="885"/>
      <c r="G33" s="309"/>
      <c r="H33" s="773">
        <v>9.6999999999999993</v>
      </c>
      <c r="I33" s="850"/>
      <c r="J33" s="773">
        <v>10.9</v>
      </c>
      <c r="K33" s="850"/>
      <c r="L33" s="773">
        <v>11.9</v>
      </c>
      <c r="M33" s="861"/>
      <c r="N33" s="773">
        <v>12.3</v>
      </c>
      <c r="O33" s="861"/>
      <c r="P33" s="773">
        <v>13.4</v>
      </c>
      <c r="Q33" s="861"/>
      <c r="R33" s="773">
        <v>14.4</v>
      </c>
      <c r="S33" s="861"/>
      <c r="T33" s="773">
        <v>14.7</v>
      </c>
      <c r="U33" s="886"/>
      <c r="V33" s="850"/>
    </row>
    <row r="34" spans="1:22" ht="9.75" customHeight="1" thickBot="1">
      <c r="A34" s="850"/>
      <c r="B34" s="862"/>
      <c r="C34" s="17"/>
      <c r="D34" s="891"/>
      <c r="E34" s="885"/>
      <c r="F34" s="885"/>
      <c r="G34" s="1663"/>
      <c r="H34" s="1663"/>
      <c r="I34" s="16"/>
      <c r="J34" s="1663"/>
      <c r="K34" s="1663"/>
      <c r="L34" s="1663"/>
      <c r="M34" s="16"/>
      <c r="N34" s="1663"/>
      <c r="O34" s="1663"/>
      <c r="P34" s="1663"/>
      <c r="Q34" s="16"/>
      <c r="R34" s="1664"/>
      <c r="S34" s="1664"/>
      <c r="T34" s="1664"/>
      <c r="U34" s="886"/>
      <c r="V34" s="850"/>
    </row>
    <row r="35" spans="1:22" ht="13.5" hidden="1" thickBot="1">
      <c r="A35" s="850"/>
      <c r="B35" s="862"/>
      <c r="C35" s="865" t="s">
        <v>452</v>
      </c>
      <c r="D35" s="882"/>
      <c r="E35" s="882"/>
      <c r="F35" s="882"/>
      <c r="G35" s="882"/>
      <c r="H35" s="899"/>
      <c r="I35" s="899"/>
      <c r="J35" s="899"/>
      <c r="K35" s="899"/>
      <c r="L35" s="899"/>
      <c r="M35" s="899"/>
      <c r="N35" s="899"/>
      <c r="O35" s="899"/>
      <c r="P35" s="899"/>
      <c r="Q35" s="899"/>
      <c r="R35" s="899"/>
      <c r="S35" s="899"/>
      <c r="T35" s="900"/>
      <c r="U35" s="886"/>
      <c r="V35" s="850"/>
    </row>
    <row r="36" spans="1:22" ht="4.5" hidden="1" customHeight="1">
      <c r="A36" s="850"/>
      <c r="B36" s="862"/>
      <c r="C36" s="1665" t="s">
        <v>141</v>
      </c>
      <c r="D36" s="1666"/>
      <c r="E36" s="885"/>
      <c r="F36" s="885"/>
      <c r="G36" s="311"/>
      <c r="H36" s="885"/>
      <c r="I36" s="885"/>
      <c r="J36" s="885"/>
      <c r="K36" s="885"/>
      <c r="L36" s="1659"/>
      <c r="M36" s="1668"/>
      <c r="N36" s="1659"/>
      <c r="O36" s="885"/>
      <c r="P36" s="885"/>
      <c r="Q36" s="885"/>
      <c r="R36" s="885"/>
      <c r="S36" s="885"/>
      <c r="T36" s="885"/>
      <c r="U36" s="886"/>
      <c r="V36" s="850"/>
    </row>
    <row r="37" spans="1:22" ht="13.5" hidden="1" customHeight="1">
      <c r="A37" s="850"/>
      <c r="B37" s="862"/>
      <c r="C37" s="1667"/>
      <c r="D37" s="1667"/>
      <c r="E37" s="885"/>
      <c r="F37" s="885"/>
      <c r="G37" s="311"/>
      <c r="H37" s="889">
        <v>2006</v>
      </c>
      <c r="I37" s="889"/>
      <c r="J37" s="1659">
        <v>2007</v>
      </c>
      <c r="K37" s="1659"/>
      <c r="L37" s="1659"/>
      <c r="M37" s="887"/>
      <c r="N37" s="1659">
        <v>2008</v>
      </c>
      <c r="O37" s="1659"/>
      <c r="P37" s="1659"/>
      <c r="Q37" s="887"/>
      <c r="R37" s="1659">
        <v>2009</v>
      </c>
      <c r="S37" s="1659"/>
      <c r="T37" s="1659"/>
      <c r="U37" s="886"/>
      <c r="V37" s="850"/>
    </row>
    <row r="38" spans="1:22" ht="12.75" hidden="1" customHeight="1">
      <c r="A38" s="850"/>
      <c r="B38" s="862"/>
      <c r="C38" s="317"/>
      <c r="D38" s="891"/>
      <c r="E38" s="885"/>
      <c r="F38" s="885"/>
      <c r="G38" s="311"/>
      <c r="H38" s="889" t="s">
        <v>453</v>
      </c>
      <c r="I38" s="888"/>
      <c r="J38" s="889" t="s">
        <v>454</v>
      </c>
      <c r="K38" s="888"/>
      <c r="L38" s="889" t="s">
        <v>453</v>
      </c>
      <c r="M38" s="888"/>
      <c r="N38" s="889" t="s">
        <v>454</v>
      </c>
      <c r="O38" s="888"/>
      <c r="P38" s="889" t="s">
        <v>453</v>
      </c>
      <c r="Q38" s="888"/>
      <c r="R38" s="890" t="s">
        <v>454</v>
      </c>
      <c r="S38" s="888"/>
      <c r="T38" s="890" t="s">
        <v>453</v>
      </c>
      <c r="U38" s="886"/>
      <c r="V38" s="850"/>
    </row>
    <row r="39" spans="1:22" ht="13.5" hidden="1" customHeight="1">
      <c r="A39" s="850"/>
      <c r="B39" s="862"/>
      <c r="C39" s="310" t="s">
        <v>101</v>
      </c>
      <c r="D39" s="317"/>
      <c r="E39" s="885"/>
      <c r="F39" s="885"/>
      <c r="G39" s="311"/>
      <c r="H39" s="771">
        <v>997</v>
      </c>
      <c r="I39" s="850"/>
      <c r="J39" s="771">
        <v>1024.55</v>
      </c>
      <c r="K39" s="850"/>
      <c r="L39" s="771">
        <v>1033.8399999999999</v>
      </c>
      <c r="M39" s="850"/>
      <c r="N39" s="771">
        <v>1063.3800000000001</v>
      </c>
      <c r="O39" s="850"/>
      <c r="P39" s="771">
        <v>1071.6300000000001</v>
      </c>
      <c r="Q39" s="850"/>
      <c r="R39" s="771">
        <v>1097.3800000000001</v>
      </c>
      <c r="S39" s="850"/>
      <c r="T39" s="772"/>
      <c r="U39" s="886"/>
      <c r="V39" s="850"/>
    </row>
    <row r="40" spans="1:22" ht="3.75" hidden="1" customHeight="1">
      <c r="A40" s="850"/>
      <c r="B40" s="862"/>
      <c r="C40" s="310"/>
      <c r="D40" s="317"/>
      <c r="E40" s="885"/>
      <c r="F40" s="885"/>
      <c r="G40" s="901"/>
      <c r="H40" s="902"/>
      <c r="I40" s="850"/>
      <c r="J40" s="902"/>
      <c r="K40" s="850"/>
      <c r="L40" s="903"/>
      <c r="M40" s="850"/>
      <c r="N40" s="903"/>
      <c r="O40" s="850"/>
      <c r="P40" s="903"/>
      <c r="Q40" s="850"/>
      <c r="R40" s="903"/>
      <c r="S40" s="850"/>
      <c r="T40" s="904"/>
      <c r="U40" s="886"/>
      <c r="V40" s="850"/>
    </row>
    <row r="41" spans="1:22" ht="12" hidden="1" customHeight="1">
      <c r="A41" s="850"/>
      <c r="B41" s="862"/>
      <c r="C41" s="621" t="s">
        <v>455</v>
      </c>
      <c r="D41" s="891"/>
      <c r="E41" s="885"/>
      <c r="F41" s="885"/>
      <c r="G41" s="901"/>
      <c r="H41" s="905">
        <v>928.1</v>
      </c>
      <c r="I41" s="850"/>
      <c r="J41" s="905">
        <v>959.99</v>
      </c>
      <c r="K41" s="850"/>
      <c r="L41" s="905">
        <v>989.31</v>
      </c>
      <c r="M41" s="850"/>
      <c r="N41" s="905">
        <v>1018.39</v>
      </c>
      <c r="O41" s="850"/>
      <c r="P41" s="905">
        <v>1032.32</v>
      </c>
      <c r="Q41" s="850"/>
      <c r="R41" s="905">
        <v>1058.08</v>
      </c>
      <c r="S41" s="850"/>
      <c r="T41" s="906"/>
      <c r="U41" s="886"/>
      <c r="V41" s="850"/>
    </row>
    <row r="42" spans="1:22" ht="12" hidden="1" customHeight="1">
      <c r="A42" s="850"/>
      <c r="B42" s="862"/>
      <c r="C42" s="621" t="s">
        <v>456</v>
      </c>
      <c r="D42" s="891"/>
      <c r="E42" s="885"/>
      <c r="F42" s="885"/>
      <c r="G42" s="901"/>
      <c r="H42" s="773">
        <v>871.74</v>
      </c>
      <c r="I42" s="850"/>
      <c r="J42" s="773">
        <v>892</v>
      </c>
      <c r="K42" s="850"/>
      <c r="L42" s="773">
        <v>894.01</v>
      </c>
      <c r="M42" s="850"/>
      <c r="N42" s="773">
        <v>927.73</v>
      </c>
      <c r="O42" s="850"/>
      <c r="P42" s="773">
        <v>936.72</v>
      </c>
      <c r="Q42" s="850"/>
      <c r="R42" s="773">
        <v>958.81</v>
      </c>
      <c r="S42" s="850"/>
      <c r="T42" s="774"/>
      <c r="U42" s="886"/>
      <c r="V42" s="850"/>
    </row>
    <row r="43" spans="1:22" ht="12" hidden="1" customHeight="1">
      <c r="A43" s="850"/>
      <c r="B43" s="862"/>
      <c r="C43" s="621" t="s">
        <v>457</v>
      </c>
      <c r="D43" s="891"/>
      <c r="E43" s="885"/>
      <c r="F43" s="885"/>
      <c r="G43" s="901"/>
      <c r="H43" s="905">
        <v>1528.79</v>
      </c>
      <c r="I43" s="850"/>
      <c r="J43" s="905">
        <v>1575.32</v>
      </c>
      <c r="K43" s="850"/>
      <c r="L43" s="905">
        <v>1631.06</v>
      </c>
      <c r="M43" s="850"/>
      <c r="N43" s="905">
        <v>1685.45</v>
      </c>
      <c r="O43" s="850"/>
      <c r="P43" s="905">
        <v>1685.43</v>
      </c>
      <c r="Q43" s="850"/>
      <c r="R43" s="905">
        <v>1764.18</v>
      </c>
      <c r="S43" s="850"/>
      <c r="T43" s="906"/>
      <c r="U43" s="886"/>
      <c r="V43" s="850"/>
    </row>
    <row r="44" spans="1:22" ht="12" hidden="1" customHeight="1">
      <c r="A44" s="850"/>
      <c r="B44" s="862"/>
      <c r="C44" s="621" t="s">
        <v>458</v>
      </c>
      <c r="D44" s="891"/>
      <c r="E44" s="885"/>
      <c r="F44" s="885"/>
      <c r="G44" s="901"/>
      <c r="H44" s="773">
        <v>845.58</v>
      </c>
      <c r="I44" s="850"/>
      <c r="J44" s="773">
        <v>872.66</v>
      </c>
      <c r="K44" s="850"/>
      <c r="L44" s="773">
        <v>886.21</v>
      </c>
      <c r="M44" s="850"/>
      <c r="N44" s="773">
        <v>909.36</v>
      </c>
      <c r="O44" s="850"/>
      <c r="P44" s="773">
        <v>917.58</v>
      </c>
      <c r="Q44" s="850"/>
      <c r="R44" s="773">
        <v>937.81</v>
      </c>
      <c r="S44" s="850"/>
      <c r="T44" s="774"/>
      <c r="U44" s="886"/>
      <c r="V44" s="850"/>
    </row>
    <row r="45" spans="1:22" ht="12" hidden="1" customHeight="1">
      <c r="A45" s="850"/>
      <c r="B45" s="862"/>
      <c r="C45" s="621" t="s">
        <v>459</v>
      </c>
      <c r="D45" s="891"/>
      <c r="E45" s="885"/>
      <c r="F45" s="885"/>
      <c r="G45" s="901"/>
      <c r="H45" s="905">
        <v>938.43</v>
      </c>
      <c r="I45" s="850"/>
      <c r="J45" s="905">
        <v>944.91</v>
      </c>
      <c r="K45" s="850"/>
      <c r="L45" s="905">
        <v>952.6</v>
      </c>
      <c r="M45" s="850"/>
      <c r="N45" s="905">
        <v>986.57</v>
      </c>
      <c r="O45" s="850"/>
      <c r="P45" s="905">
        <v>988.28</v>
      </c>
      <c r="Q45" s="850"/>
      <c r="R45" s="905">
        <v>1025.33</v>
      </c>
      <c r="S45" s="850"/>
      <c r="T45" s="906"/>
      <c r="U45" s="886"/>
      <c r="V45" s="850"/>
    </row>
    <row r="46" spans="1:22" ht="12" hidden="1" customHeight="1">
      <c r="A46" s="850"/>
      <c r="B46" s="862"/>
      <c r="C46" s="621" t="s">
        <v>460</v>
      </c>
      <c r="D46" s="891"/>
      <c r="E46" s="885"/>
      <c r="F46" s="885"/>
      <c r="G46" s="901"/>
      <c r="H46" s="773">
        <v>658.16</v>
      </c>
      <c r="I46" s="850"/>
      <c r="J46" s="773">
        <v>658.83</v>
      </c>
      <c r="K46" s="850"/>
      <c r="L46" s="773">
        <v>673.38</v>
      </c>
      <c r="M46" s="850"/>
      <c r="N46" s="773">
        <v>669.17</v>
      </c>
      <c r="O46" s="850"/>
      <c r="P46" s="773">
        <v>695.83</v>
      </c>
      <c r="Q46" s="850"/>
      <c r="R46" s="773">
        <v>700.42</v>
      </c>
      <c r="S46" s="850"/>
      <c r="T46" s="774"/>
      <c r="U46" s="886"/>
      <c r="V46" s="850"/>
    </row>
    <row r="47" spans="1:22" ht="12" hidden="1" customHeight="1">
      <c r="A47" s="850"/>
      <c r="B47" s="862"/>
      <c r="C47" s="621" t="s">
        <v>461</v>
      </c>
      <c r="D47" s="891"/>
      <c r="E47" s="885"/>
      <c r="F47" s="885"/>
      <c r="G47" s="901"/>
      <c r="H47" s="905">
        <v>1499.56</v>
      </c>
      <c r="I47" s="850"/>
      <c r="J47" s="905">
        <v>1533.13</v>
      </c>
      <c r="K47" s="850"/>
      <c r="L47" s="905">
        <v>1545.12</v>
      </c>
      <c r="M47" s="850"/>
      <c r="N47" s="905">
        <v>1616.42</v>
      </c>
      <c r="O47" s="850"/>
      <c r="P47" s="905">
        <v>1577.67</v>
      </c>
      <c r="Q47" s="850"/>
      <c r="R47" s="905">
        <v>1634.82</v>
      </c>
      <c r="S47" s="850"/>
      <c r="T47" s="906"/>
      <c r="U47" s="886"/>
      <c r="V47" s="850"/>
    </row>
    <row r="48" spans="1:22" ht="12" hidden="1" customHeight="1">
      <c r="A48" s="850"/>
      <c r="B48" s="862"/>
      <c r="C48" s="621" t="s">
        <v>462</v>
      </c>
      <c r="D48" s="891"/>
      <c r="E48" s="885"/>
      <c r="F48" s="885"/>
      <c r="G48" s="901"/>
      <c r="H48" s="773">
        <v>2052.86</v>
      </c>
      <c r="I48" s="850"/>
      <c r="J48" s="773">
        <v>2064.36</v>
      </c>
      <c r="K48" s="850"/>
      <c r="L48" s="773">
        <v>2110.94</v>
      </c>
      <c r="M48" s="850"/>
      <c r="N48" s="773">
        <v>2172.81</v>
      </c>
      <c r="O48" s="850"/>
      <c r="P48" s="773">
        <v>2185.88</v>
      </c>
      <c r="Q48" s="850"/>
      <c r="R48" s="773">
        <v>2210.54</v>
      </c>
      <c r="S48" s="850"/>
      <c r="T48" s="774"/>
      <c r="U48" s="886"/>
      <c r="V48" s="850"/>
    </row>
    <row r="49" spans="1:26" ht="12" hidden="1" customHeight="1">
      <c r="A49" s="850"/>
      <c r="B49" s="862"/>
      <c r="C49" s="621" t="s">
        <v>463</v>
      </c>
      <c r="D49" s="891"/>
      <c r="E49" s="885"/>
      <c r="F49" s="885"/>
      <c r="G49" s="901"/>
      <c r="H49" s="905">
        <v>1269.68</v>
      </c>
      <c r="I49" s="850"/>
      <c r="J49" s="905">
        <v>1300.57</v>
      </c>
      <c r="K49" s="850"/>
      <c r="L49" s="905">
        <v>1309.81</v>
      </c>
      <c r="M49" s="850"/>
      <c r="N49" s="905">
        <v>1333.46</v>
      </c>
      <c r="O49" s="850"/>
      <c r="P49" s="905">
        <v>1343.02</v>
      </c>
      <c r="Q49" s="850"/>
      <c r="R49" s="905">
        <v>1360.91</v>
      </c>
      <c r="S49" s="850"/>
      <c r="T49" s="906"/>
      <c r="U49" s="886"/>
      <c r="V49" s="850"/>
    </row>
    <row r="50" spans="1:26" ht="12" hidden="1" customHeight="1">
      <c r="A50" s="850"/>
      <c r="B50" s="862"/>
      <c r="C50" s="621" t="s">
        <v>464</v>
      </c>
      <c r="D50" s="891"/>
      <c r="E50" s="885"/>
      <c r="F50" s="885"/>
      <c r="G50" s="901"/>
      <c r="H50" s="773">
        <v>1089.94</v>
      </c>
      <c r="I50" s="850"/>
      <c r="J50" s="773">
        <v>1153.78</v>
      </c>
      <c r="K50" s="850"/>
      <c r="L50" s="773">
        <v>1159.53</v>
      </c>
      <c r="M50" s="850"/>
      <c r="N50" s="773">
        <v>1180.3800000000001</v>
      </c>
      <c r="O50" s="850"/>
      <c r="P50" s="773">
        <v>1205.31</v>
      </c>
      <c r="Q50" s="850"/>
      <c r="R50" s="773">
        <v>1242.4100000000001</v>
      </c>
      <c r="S50" s="850"/>
      <c r="T50" s="774"/>
      <c r="U50" s="886"/>
      <c r="V50" s="850"/>
    </row>
    <row r="51" spans="1:26" ht="12" hidden="1" customHeight="1">
      <c r="A51" s="850"/>
      <c r="B51" s="862"/>
      <c r="C51" s="621" t="s">
        <v>465</v>
      </c>
      <c r="D51" s="891"/>
      <c r="E51" s="885"/>
      <c r="F51" s="885"/>
      <c r="G51" s="901"/>
      <c r="H51" s="905">
        <v>827.82</v>
      </c>
      <c r="I51" s="850"/>
      <c r="J51" s="905">
        <v>860.54</v>
      </c>
      <c r="K51" s="850"/>
      <c r="L51" s="905">
        <v>871.32</v>
      </c>
      <c r="M51" s="850"/>
      <c r="N51" s="905">
        <v>905.93</v>
      </c>
      <c r="O51" s="850"/>
      <c r="P51" s="905">
        <v>898.49</v>
      </c>
      <c r="Q51" s="850"/>
      <c r="R51" s="905">
        <v>921.43</v>
      </c>
      <c r="S51" s="850"/>
      <c r="T51" s="906"/>
      <c r="U51" s="886"/>
      <c r="V51" s="850"/>
    </row>
    <row r="52" spans="1:26" ht="12" hidden="1" customHeight="1">
      <c r="A52" s="850"/>
      <c r="B52" s="862"/>
      <c r="C52" s="621" t="s">
        <v>466</v>
      </c>
      <c r="D52" s="891"/>
      <c r="E52" s="885"/>
      <c r="F52" s="885"/>
      <c r="G52" s="901"/>
      <c r="H52" s="773">
        <v>1180.08</v>
      </c>
      <c r="I52" s="850"/>
      <c r="J52" s="773">
        <v>1212.94</v>
      </c>
      <c r="K52" s="850"/>
      <c r="L52" s="773">
        <v>1252.27</v>
      </c>
      <c r="M52" s="850"/>
      <c r="N52" s="773">
        <v>1245.32</v>
      </c>
      <c r="O52" s="850"/>
      <c r="P52" s="773">
        <v>1319.62</v>
      </c>
      <c r="Q52" s="850"/>
      <c r="R52" s="773">
        <v>1291.3900000000001</v>
      </c>
      <c r="S52" s="850"/>
      <c r="T52" s="774"/>
      <c r="U52" s="886"/>
      <c r="V52" s="850"/>
    </row>
    <row r="53" spans="1:26" ht="19.5" hidden="1" customHeight="1" thickBot="1">
      <c r="A53" s="850"/>
      <c r="B53" s="862"/>
      <c r="C53" s="17"/>
      <c r="D53" s="891"/>
      <c r="E53" s="885"/>
      <c r="F53" s="885"/>
      <c r="G53" s="16"/>
      <c r="H53" s="16"/>
      <c r="I53" s="16"/>
      <c r="J53" s="16"/>
      <c r="K53" s="16"/>
      <c r="L53" s="16"/>
      <c r="M53" s="16"/>
      <c r="N53" s="16"/>
      <c r="O53" s="16"/>
      <c r="P53" s="16"/>
      <c r="Q53" s="16"/>
      <c r="R53" s="16"/>
      <c r="S53" s="16"/>
      <c r="T53" s="864" t="s">
        <v>103</v>
      </c>
      <c r="U53" s="886"/>
      <c r="V53" s="850"/>
    </row>
    <row r="54" spans="1:26" s="874" customFormat="1" ht="13.5" hidden="1" customHeight="1" thickBot="1">
      <c r="A54" s="870"/>
      <c r="B54" s="871"/>
      <c r="C54" s="865" t="s">
        <v>467</v>
      </c>
      <c r="D54" s="882"/>
      <c r="E54" s="882"/>
      <c r="F54" s="882"/>
      <c r="G54" s="882"/>
      <c r="H54" s="899"/>
      <c r="I54" s="899"/>
      <c r="J54" s="899"/>
      <c r="K54" s="899"/>
      <c r="L54" s="899"/>
      <c r="M54" s="899"/>
      <c r="N54" s="899"/>
      <c r="O54" s="899"/>
      <c r="P54" s="899"/>
      <c r="Q54" s="899"/>
      <c r="R54" s="899"/>
      <c r="S54" s="899"/>
      <c r="T54" s="900"/>
      <c r="U54" s="886"/>
      <c r="V54" s="870"/>
      <c r="X54" s="855"/>
      <c r="Y54" s="855"/>
      <c r="Z54" s="855"/>
    </row>
    <row r="55" spans="1:26" ht="4.5" hidden="1" customHeight="1">
      <c r="A55" s="850"/>
      <c r="B55" s="862"/>
      <c r="C55" s="1665" t="s">
        <v>102</v>
      </c>
      <c r="D55" s="1666"/>
      <c r="E55" s="885"/>
      <c r="F55" s="885"/>
      <c r="G55" s="885"/>
      <c r="H55" s="885"/>
      <c r="I55" s="885"/>
      <c r="J55" s="885"/>
      <c r="K55" s="885"/>
      <c r="L55" s="885"/>
      <c r="M55" s="885"/>
      <c r="N55" s="885"/>
      <c r="O55" s="885"/>
      <c r="P55" s="885"/>
      <c r="Q55" s="885"/>
      <c r="R55" s="1668"/>
      <c r="S55" s="1668"/>
      <c r="T55" s="1668"/>
      <c r="U55" s="886"/>
      <c r="V55" s="850"/>
    </row>
    <row r="56" spans="1:26" ht="13.5" hidden="1" customHeight="1">
      <c r="A56" s="850"/>
      <c r="B56" s="862"/>
      <c r="C56" s="1667"/>
      <c r="D56" s="1667"/>
      <c r="E56" s="885"/>
      <c r="F56" s="885"/>
      <c r="G56" s="886"/>
      <c r="H56" s="889">
        <v>2006</v>
      </c>
      <c r="I56" s="889"/>
      <c r="J56" s="1659">
        <v>2007</v>
      </c>
      <c r="K56" s="1659"/>
      <c r="L56" s="1659"/>
      <c r="M56" s="887"/>
      <c r="N56" s="1659">
        <v>2008</v>
      </c>
      <c r="O56" s="1659"/>
      <c r="P56" s="1659"/>
      <c r="Q56" s="887"/>
      <c r="R56" s="1659">
        <v>2009</v>
      </c>
      <c r="S56" s="1659"/>
      <c r="T56" s="1659"/>
      <c r="U56" s="886"/>
      <c r="V56" s="850"/>
    </row>
    <row r="57" spans="1:26" ht="12.75" hidden="1" customHeight="1">
      <c r="A57" s="850"/>
      <c r="B57" s="862"/>
      <c r="C57" s="885"/>
      <c r="D57" s="885"/>
      <c r="E57" s="885"/>
      <c r="F57" s="885"/>
      <c r="G57" s="886"/>
      <c r="H57" s="889" t="s">
        <v>453</v>
      </c>
      <c r="I57" s="888"/>
      <c r="J57" s="889" t="s">
        <v>454</v>
      </c>
      <c r="K57" s="888"/>
      <c r="L57" s="889" t="s">
        <v>453</v>
      </c>
      <c r="M57" s="888"/>
      <c r="N57" s="889" t="s">
        <v>454</v>
      </c>
      <c r="O57" s="888"/>
      <c r="P57" s="889" t="s">
        <v>453</v>
      </c>
      <c r="Q57" s="888"/>
      <c r="R57" s="890" t="s">
        <v>454</v>
      </c>
      <c r="S57" s="888"/>
      <c r="T57" s="890" t="s">
        <v>453</v>
      </c>
      <c r="U57" s="886"/>
      <c r="V57" s="850"/>
    </row>
    <row r="58" spans="1:26" ht="12.75" hidden="1" customHeight="1">
      <c r="A58" s="850"/>
      <c r="B58" s="862"/>
      <c r="C58" s="310" t="s">
        <v>101</v>
      </c>
      <c r="D58" s="17"/>
      <c r="E58" s="885"/>
      <c r="F58" s="907"/>
      <c r="G58" s="908"/>
      <c r="H58" s="909">
        <v>4.5</v>
      </c>
      <c r="I58" s="850"/>
      <c r="J58" s="909">
        <v>5.5</v>
      </c>
      <c r="K58" s="850"/>
      <c r="L58" s="909">
        <v>6</v>
      </c>
      <c r="M58" s="850"/>
      <c r="N58" s="909">
        <v>6.8</v>
      </c>
      <c r="O58" s="850"/>
      <c r="P58" s="909">
        <v>7.4</v>
      </c>
      <c r="Q58" s="850"/>
      <c r="R58" s="909">
        <v>8.1999999999999993</v>
      </c>
      <c r="S58" s="850"/>
      <c r="T58" s="910"/>
      <c r="U58" s="911"/>
      <c r="V58" s="850"/>
      <c r="W58" s="912"/>
    </row>
    <row r="59" spans="1:26" ht="3.75" hidden="1" customHeight="1">
      <c r="A59" s="850"/>
      <c r="B59" s="862"/>
      <c r="C59" s="317"/>
      <c r="D59" s="17"/>
      <c r="E59" s="885"/>
      <c r="F59" s="907"/>
      <c r="G59" s="901"/>
      <c r="H59" s="913"/>
      <c r="I59" s="850"/>
      <c r="J59" s="913"/>
      <c r="K59" s="850"/>
      <c r="L59" s="913"/>
      <c r="M59" s="850"/>
      <c r="N59" s="913"/>
      <c r="O59" s="850"/>
      <c r="P59" s="913"/>
      <c r="Q59" s="850"/>
      <c r="R59" s="913"/>
      <c r="S59" s="850"/>
      <c r="T59" s="914"/>
      <c r="U59" s="911"/>
      <c r="V59" s="850"/>
      <c r="W59" s="912"/>
    </row>
    <row r="60" spans="1:26" ht="12" hidden="1" customHeight="1">
      <c r="A60" s="850"/>
      <c r="B60" s="862"/>
      <c r="C60" s="621" t="s">
        <v>455</v>
      </c>
      <c r="D60" s="17"/>
      <c r="E60" s="885"/>
      <c r="F60" s="907"/>
      <c r="G60" s="901"/>
      <c r="H60" s="835">
        <v>2.3000615420683994</v>
      </c>
      <c r="I60" s="850"/>
      <c r="J60" s="835">
        <v>2.5</v>
      </c>
      <c r="K60" s="850"/>
      <c r="L60" s="835">
        <v>1.8</v>
      </c>
      <c r="M60" s="850"/>
      <c r="N60" s="835">
        <v>1.6</v>
      </c>
      <c r="O60" s="850"/>
      <c r="P60" s="835">
        <v>3.2</v>
      </c>
      <c r="Q60" s="850"/>
      <c r="R60" s="835">
        <v>3.1</v>
      </c>
      <c r="S60" s="850"/>
      <c r="T60" s="775"/>
      <c r="U60" s="911"/>
      <c r="V60" s="850"/>
      <c r="W60" s="912"/>
    </row>
    <row r="61" spans="1:26" ht="12" hidden="1" customHeight="1">
      <c r="A61" s="850"/>
      <c r="B61" s="862"/>
      <c r="C61" s="621" t="s">
        <v>456</v>
      </c>
      <c r="D61" s="17"/>
      <c r="E61" s="885"/>
      <c r="F61" s="907"/>
      <c r="G61" s="901"/>
      <c r="H61" s="913">
        <v>5.5534594159151762</v>
      </c>
      <c r="I61" s="850"/>
      <c r="J61" s="913">
        <v>6.6</v>
      </c>
      <c r="K61" s="850"/>
      <c r="L61" s="913">
        <v>6.8</v>
      </c>
      <c r="M61" s="850"/>
      <c r="N61" s="913">
        <v>8.4</v>
      </c>
      <c r="O61" s="850"/>
      <c r="P61" s="913">
        <v>8.6</v>
      </c>
      <c r="Q61" s="850"/>
      <c r="R61" s="913">
        <v>9.6</v>
      </c>
      <c r="S61" s="850"/>
      <c r="T61" s="914"/>
      <c r="U61" s="911"/>
      <c r="V61" s="850"/>
      <c r="W61" s="912"/>
    </row>
    <row r="62" spans="1:26" ht="12" hidden="1" customHeight="1">
      <c r="A62" s="850"/>
      <c r="B62" s="862"/>
      <c r="C62" s="621" t="s">
        <v>457</v>
      </c>
      <c r="D62" s="17"/>
      <c r="E62" s="885"/>
      <c r="F62" s="907"/>
      <c r="G62" s="901"/>
      <c r="H62" s="835">
        <v>7.1237870945770859E-2</v>
      </c>
      <c r="I62" s="850"/>
      <c r="J62" s="835">
        <v>0.2</v>
      </c>
      <c r="K62" s="850"/>
      <c r="L62" s="835">
        <v>0.1</v>
      </c>
      <c r="M62" s="850"/>
      <c r="N62" s="835">
        <v>0.1</v>
      </c>
      <c r="O62" s="850"/>
      <c r="P62" s="835">
        <v>0.1</v>
      </c>
      <c r="Q62" s="850"/>
      <c r="R62" s="835">
        <v>0.1</v>
      </c>
      <c r="S62" s="850"/>
      <c r="T62" s="775"/>
      <c r="U62" s="911"/>
      <c r="V62" s="850"/>
      <c r="W62" s="912"/>
    </row>
    <row r="63" spans="1:26" ht="12" hidden="1" customHeight="1">
      <c r="A63" s="850"/>
      <c r="B63" s="862"/>
      <c r="C63" s="621" t="s">
        <v>458</v>
      </c>
      <c r="D63" s="836"/>
      <c r="E63" s="885"/>
      <c r="F63" s="907"/>
      <c r="G63" s="901"/>
      <c r="H63" s="913">
        <v>3.3366503165519776</v>
      </c>
      <c r="I63" s="850"/>
      <c r="J63" s="913">
        <v>4.8</v>
      </c>
      <c r="K63" s="850"/>
      <c r="L63" s="913">
        <v>4.9000000000000004</v>
      </c>
      <c r="M63" s="850"/>
      <c r="N63" s="913">
        <v>5.9</v>
      </c>
      <c r="O63" s="850"/>
      <c r="P63" s="913">
        <v>5.7</v>
      </c>
      <c r="Q63" s="850"/>
      <c r="R63" s="913">
        <v>6.3</v>
      </c>
      <c r="S63" s="850"/>
      <c r="T63" s="914"/>
      <c r="U63" s="911"/>
      <c r="V63" s="850"/>
      <c r="W63" s="912"/>
    </row>
    <row r="64" spans="1:26" ht="12" hidden="1" customHeight="1">
      <c r="A64" s="850"/>
      <c r="B64" s="862"/>
      <c r="C64" s="621" t="s">
        <v>459</v>
      </c>
      <c r="D64" s="836"/>
      <c r="E64" s="885"/>
      <c r="F64" s="907"/>
      <c r="G64" s="901"/>
      <c r="H64" s="835">
        <v>4.153532749450771</v>
      </c>
      <c r="I64" s="850"/>
      <c r="J64" s="835">
        <v>5.9</v>
      </c>
      <c r="K64" s="850"/>
      <c r="L64" s="835">
        <v>6.6</v>
      </c>
      <c r="M64" s="850"/>
      <c r="N64" s="835">
        <v>7.9</v>
      </c>
      <c r="O64" s="850"/>
      <c r="P64" s="835">
        <v>8.6</v>
      </c>
      <c r="Q64" s="850"/>
      <c r="R64" s="835">
        <v>9.3000000000000007</v>
      </c>
      <c r="S64" s="850"/>
      <c r="T64" s="775"/>
      <c r="U64" s="911"/>
      <c r="V64" s="850"/>
      <c r="W64" s="912"/>
    </row>
    <row r="65" spans="1:23" ht="12" hidden="1" customHeight="1">
      <c r="A65" s="850"/>
      <c r="B65" s="862"/>
      <c r="C65" s="621" t="s">
        <v>460</v>
      </c>
      <c r="D65" s="836"/>
      <c r="E65" s="885"/>
      <c r="F65" s="907"/>
      <c r="G65" s="901"/>
      <c r="H65" s="913">
        <v>10.218171746857257</v>
      </c>
      <c r="I65" s="850"/>
      <c r="J65" s="913">
        <v>12.6</v>
      </c>
      <c r="K65" s="850"/>
      <c r="L65" s="913">
        <v>13.9</v>
      </c>
      <c r="M65" s="850"/>
      <c r="N65" s="913">
        <v>11</v>
      </c>
      <c r="O65" s="850"/>
      <c r="P65" s="913">
        <v>14.8</v>
      </c>
      <c r="Q65" s="850"/>
      <c r="R65" s="913">
        <v>14.3</v>
      </c>
      <c r="S65" s="850"/>
      <c r="T65" s="914"/>
      <c r="U65" s="911"/>
      <c r="V65" s="850"/>
      <c r="W65" s="912"/>
    </row>
    <row r="66" spans="1:23" ht="12" hidden="1" customHeight="1">
      <c r="A66" s="850"/>
      <c r="B66" s="862"/>
      <c r="C66" s="621" t="s">
        <v>461</v>
      </c>
      <c r="D66" s="836"/>
      <c r="E66" s="885"/>
      <c r="F66" s="907"/>
      <c r="G66" s="901"/>
      <c r="H66" s="835">
        <v>1.3966397064666476</v>
      </c>
      <c r="I66" s="850"/>
      <c r="J66" s="835">
        <v>0.6</v>
      </c>
      <c r="K66" s="850"/>
      <c r="L66" s="835">
        <v>1.1000000000000001</v>
      </c>
      <c r="M66" s="850"/>
      <c r="N66" s="835">
        <v>0.7</v>
      </c>
      <c r="O66" s="850"/>
      <c r="P66" s="835">
        <v>1.1000000000000001</v>
      </c>
      <c r="Q66" s="850"/>
      <c r="R66" s="835">
        <v>1.9</v>
      </c>
      <c r="S66" s="850"/>
      <c r="T66" s="775"/>
      <c r="U66" s="911"/>
      <c r="V66" s="850"/>
      <c r="W66" s="912"/>
    </row>
    <row r="67" spans="1:23" ht="12" hidden="1" customHeight="1">
      <c r="A67" s="850"/>
      <c r="B67" s="862"/>
      <c r="C67" s="621" t="s">
        <v>462</v>
      </c>
      <c r="D67" s="836"/>
      <c r="E67" s="885"/>
      <c r="F67" s="907"/>
      <c r="G67" s="901"/>
      <c r="H67" s="913">
        <v>0</v>
      </c>
      <c r="I67" s="850"/>
      <c r="J67" s="913">
        <v>0.1</v>
      </c>
      <c r="K67" s="850"/>
      <c r="L67" s="913">
        <v>0.1</v>
      </c>
      <c r="M67" s="850"/>
      <c r="N67" s="913">
        <v>0.4</v>
      </c>
      <c r="O67" s="850"/>
      <c r="P67" s="913">
        <v>0.2</v>
      </c>
      <c r="Q67" s="850"/>
      <c r="R67" s="913">
        <v>0.2</v>
      </c>
      <c r="S67" s="850"/>
      <c r="T67" s="914"/>
      <c r="U67" s="911"/>
      <c r="V67" s="850"/>
      <c r="W67" s="912"/>
    </row>
    <row r="68" spans="1:23" ht="12" hidden="1" customHeight="1">
      <c r="A68" s="850"/>
      <c r="B68" s="862"/>
      <c r="C68" s="621" t="s">
        <v>463</v>
      </c>
      <c r="D68" s="836"/>
      <c r="E68" s="915"/>
      <c r="F68" s="907"/>
      <c r="G68" s="901"/>
      <c r="H68" s="835">
        <v>4.2394849673176322</v>
      </c>
      <c r="I68" s="850"/>
      <c r="J68" s="835">
        <v>5</v>
      </c>
      <c r="K68" s="850"/>
      <c r="L68" s="835">
        <v>4.7</v>
      </c>
      <c r="M68" s="850"/>
      <c r="N68" s="835">
        <v>6</v>
      </c>
      <c r="O68" s="850"/>
      <c r="P68" s="835">
        <v>5.0999999999999996</v>
      </c>
      <c r="Q68" s="850"/>
      <c r="R68" s="835">
        <v>6.9</v>
      </c>
      <c r="S68" s="850"/>
      <c r="T68" s="775"/>
      <c r="U68" s="911"/>
      <c r="V68" s="850"/>
      <c r="W68" s="912"/>
    </row>
    <row r="69" spans="1:23" ht="12" hidden="1" customHeight="1">
      <c r="A69" s="850"/>
      <c r="B69" s="862"/>
      <c r="C69" s="621" t="s">
        <v>464</v>
      </c>
      <c r="D69" s="836"/>
      <c r="E69" s="915"/>
      <c r="F69" s="907"/>
      <c r="G69" s="901"/>
      <c r="H69" s="913">
        <v>0.94099520708785334</v>
      </c>
      <c r="I69" s="850"/>
      <c r="J69" s="913">
        <v>2.2000000000000002</v>
      </c>
      <c r="K69" s="850"/>
      <c r="L69" s="913">
        <v>1.6</v>
      </c>
      <c r="M69" s="850"/>
      <c r="N69" s="913">
        <v>2.2999999999999998</v>
      </c>
      <c r="O69" s="850"/>
      <c r="P69" s="913">
        <v>1.7</v>
      </c>
      <c r="Q69" s="850"/>
      <c r="R69" s="913">
        <v>2.2999999999999998</v>
      </c>
      <c r="S69" s="850"/>
      <c r="T69" s="914"/>
      <c r="U69" s="911"/>
      <c r="V69" s="850"/>
      <c r="W69" s="912"/>
    </row>
    <row r="70" spans="1:23" ht="12" hidden="1" customHeight="1">
      <c r="A70" s="850"/>
      <c r="B70" s="862"/>
      <c r="C70" s="621" t="s">
        <v>465</v>
      </c>
      <c r="D70" s="836"/>
      <c r="E70" s="915"/>
      <c r="F70" s="907"/>
      <c r="G70" s="901"/>
      <c r="H70" s="835">
        <v>3.1386310251276313</v>
      </c>
      <c r="I70" s="850"/>
      <c r="J70" s="835">
        <v>4.3</v>
      </c>
      <c r="K70" s="850"/>
      <c r="L70" s="835">
        <v>5.3</v>
      </c>
      <c r="M70" s="850"/>
      <c r="N70" s="835">
        <v>5.9</v>
      </c>
      <c r="O70" s="850"/>
      <c r="P70" s="835">
        <v>6.9</v>
      </c>
      <c r="Q70" s="850"/>
      <c r="R70" s="835">
        <v>8.6</v>
      </c>
      <c r="S70" s="850"/>
      <c r="T70" s="775"/>
      <c r="U70" s="911"/>
      <c r="V70" s="850"/>
      <c r="W70" s="912"/>
    </row>
    <row r="71" spans="1:23" ht="12" hidden="1" customHeight="1">
      <c r="A71" s="850"/>
      <c r="B71" s="862"/>
      <c r="C71" s="621" t="s">
        <v>466</v>
      </c>
      <c r="D71" s="836"/>
      <c r="E71" s="915"/>
      <c r="F71" s="907"/>
      <c r="G71" s="901"/>
      <c r="H71" s="913">
        <v>5.9272970438216621</v>
      </c>
      <c r="I71" s="850"/>
      <c r="J71" s="913">
        <v>4.2</v>
      </c>
      <c r="K71" s="850"/>
      <c r="L71" s="913">
        <v>6.3</v>
      </c>
      <c r="M71" s="850"/>
      <c r="N71" s="913">
        <v>6.3</v>
      </c>
      <c r="O71" s="850"/>
      <c r="P71" s="913">
        <v>10.9</v>
      </c>
      <c r="Q71" s="850"/>
      <c r="R71" s="913">
        <v>13.3</v>
      </c>
      <c r="S71" s="850"/>
      <c r="T71" s="914"/>
      <c r="U71" s="911"/>
      <c r="V71" s="850"/>
      <c r="W71" s="912"/>
    </row>
    <row r="72" spans="1:23" ht="12" hidden="1" customHeight="1" thickBot="1">
      <c r="A72" s="850"/>
      <c r="B72" s="862"/>
      <c r="C72" s="17"/>
      <c r="D72" s="891"/>
      <c r="E72" s="885"/>
      <c r="F72" s="885"/>
      <c r="G72" s="16"/>
      <c r="H72" s="16"/>
      <c r="I72" s="16"/>
      <c r="J72" s="16"/>
      <c r="K72" s="16"/>
      <c r="L72" s="16"/>
      <c r="M72" s="16"/>
      <c r="N72" s="16"/>
      <c r="O72" s="16"/>
      <c r="P72" s="16"/>
      <c r="Q72" s="16"/>
      <c r="R72" s="16"/>
      <c r="S72" s="16"/>
      <c r="T72" s="864" t="s">
        <v>103</v>
      </c>
      <c r="U72" s="911"/>
      <c r="V72" s="850"/>
      <c r="W72" s="912"/>
    </row>
    <row r="73" spans="1:23" ht="30.75" customHeight="1" thickBot="1">
      <c r="A73" s="850"/>
      <c r="B73" s="862"/>
      <c r="C73" s="1660" t="s">
        <v>249</v>
      </c>
      <c r="D73" s="1661"/>
      <c r="E73" s="1661"/>
      <c r="F73" s="1661"/>
      <c r="G73" s="1661"/>
      <c r="H73" s="1661"/>
      <c r="I73" s="1661"/>
      <c r="J73" s="1661"/>
      <c r="K73" s="1661"/>
      <c r="L73" s="1661"/>
      <c r="M73" s="1661"/>
      <c r="N73" s="1661"/>
      <c r="O73" s="1661"/>
      <c r="P73" s="1661"/>
      <c r="Q73" s="1661"/>
      <c r="R73" s="1661"/>
      <c r="S73" s="1661"/>
      <c r="T73" s="1662"/>
      <c r="U73" s="911"/>
      <c r="V73" s="850"/>
      <c r="W73" s="912"/>
    </row>
    <row r="74" spans="1:23" ht="4.5" customHeight="1">
      <c r="A74" s="850"/>
      <c r="B74" s="862"/>
      <c r="C74" s="1671" t="s">
        <v>242</v>
      </c>
      <c r="D74" s="1671"/>
      <c r="E74" s="915"/>
      <c r="F74" s="907"/>
      <c r="G74" s="901"/>
      <c r="H74" s="913"/>
      <c r="I74" s="850"/>
      <c r="J74" s="913"/>
      <c r="K74" s="850"/>
      <c r="L74" s="913"/>
      <c r="M74" s="850"/>
      <c r="N74" s="913"/>
      <c r="O74" s="850"/>
      <c r="P74" s="913"/>
      <c r="Q74" s="850"/>
      <c r="R74" s="913"/>
      <c r="S74" s="913"/>
      <c r="T74" s="913"/>
      <c r="U74" s="911"/>
      <c r="V74" s="850"/>
      <c r="W74" s="912"/>
    </row>
    <row r="75" spans="1:23" ht="36" customHeight="1">
      <c r="A75" s="850"/>
      <c r="B75" s="862"/>
      <c r="C75" s="1672"/>
      <c r="D75" s="1672"/>
      <c r="E75" s="319"/>
      <c r="F75" s="319"/>
      <c r="G75" s="319"/>
      <c r="H75" s="319"/>
      <c r="I75" s="850"/>
      <c r="J75" s="1673" t="s">
        <v>250</v>
      </c>
      <c r="K75" s="1673"/>
      <c r="L75" s="1673"/>
      <c r="M75" s="850"/>
      <c r="N75" s="1673" t="s">
        <v>251</v>
      </c>
      <c r="O75" s="1673"/>
      <c r="P75" s="1673"/>
      <c r="Q75" s="850"/>
      <c r="R75" s="1673" t="s">
        <v>252</v>
      </c>
      <c r="S75" s="1673"/>
      <c r="T75" s="1673"/>
      <c r="U75" s="911"/>
      <c r="V75" s="850"/>
      <c r="W75" s="916"/>
    </row>
    <row r="76" spans="1:23" s="874" customFormat="1" ht="25.5" customHeight="1">
      <c r="A76" s="870"/>
      <c r="B76" s="871"/>
      <c r="C76" s="319"/>
      <c r="D76" s="319"/>
      <c r="E76" s="319"/>
      <c r="F76" s="319"/>
      <c r="G76" s="319"/>
      <c r="H76" s="319"/>
      <c r="I76" s="870"/>
      <c r="J76" s="917" t="s">
        <v>253</v>
      </c>
      <c r="K76" s="870"/>
      <c r="L76" s="917" t="s">
        <v>512</v>
      </c>
      <c r="M76" s="918"/>
      <c r="N76" s="917" t="s">
        <v>253</v>
      </c>
      <c r="O76" s="870"/>
      <c r="P76" s="917" t="s">
        <v>512</v>
      </c>
      <c r="Q76" s="918"/>
      <c r="R76" s="917" t="s">
        <v>253</v>
      </c>
      <c r="S76" s="918"/>
      <c r="T76" s="917" t="s">
        <v>512</v>
      </c>
      <c r="U76" s="919"/>
      <c r="V76" s="870"/>
      <c r="W76" s="920"/>
    </row>
    <row r="77" spans="1:23" ht="15" customHeight="1">
      <c r="A77" s="850"/>
      <c r="B77" s="862"/>
      <c r="C77" s="310" t="s">
        <v>101</v>
      </c>
      <c r="D77" s="317"/>
      <c r="E77" s="915"/>
      <c r="F77" s="907"/>
      <c r="G77" s="901"/>
      <c r="H77" s="913"/>
      <c r="I77" s="850"/>
      <c r="J77" s="921">
        <v>942.38</v>
      </c>
      <c r="K77" s="902"/>
      <c r="L77" s="921">
        <v>962.93</v>
      </c>
      <c r="M77" s="921"/>
      <c r="N77" s="921">
        <v>1118.48</v>
      </c>
      <c r="O77" s="921"/>
      <c r="P77" s="921">
        <v>1134.44</v>
      </c>
      <c r="Q77" s="921"/>
      <c r="R77" s="921">
        <v>10.5</v>
      </c>
      <c r="S77" s="921"/>
      <c r="T77" s="921">
        <v>10.9</v>
      </c>
      <c r="U77" s="911"/>
      <c r="V77" s="850"/>
      <c r="W77" s="912"/>
    </row>
    <row r="78" spans="1:23" ht="13.5" customHeight="1">
      <c r="A78" s="850"/>
      <c r="B78" s="862"/>
      <c r="C78" s="621" t="s">
        <v>254</v>
      </c>
      <c r="D78" s="261"/>
      <c r="E78" s="261"/>
      <c r="F78" s="261"/>
      <c r="G78" s="261"/>
      <c r="H78" s="261"/>
      <c r="I78" s="850"/>
      <c r="J78" s="773">
        <v>881.65</v>
      </c>
      <c r="K78" s="902"/>
      <c r="L78" s="773">
        <v>896.27</v>
      </c>
      <c r="M78" s="773"/>
      <c r="N78" s="773">
        <v>1141.6199999999999</v>
      </c>
      <c r="O78" s="773"/>
      <c r="P78" s="773">
        <v>1111.3699999999999</v>
      </c>
      <c r="Q78" s="773"/>
      <c r="R78" s="773">
        <v>4.7</v>
      </c>
      <c r="S78" s="773"/>
      <c r="T78" s="773">
        <v>6.7</v>
      </c>
      <c r="U78" s="911"/>
      <c r="V78" s="850"/>
      <c r="W78" s="912"/>
    </row>
    <row r="79" spans="1:23" ht="13.5" customHeight="1">
      <c r="A79" s="850"/>
      <c r="B79" s="862"/>
      <c r="C79" s="621" t="s">
        <v>255</v>
      </c>
      <c r="D79" s="261"/>
      <c r="E79" s="261"/>
      <c r="F79" s="261"/>
      <c r="G79" s="261"/>
      <c r="H79" s="261"/>
      <c r="I79" s="850"/>
      <c r="J79" s="773">
        <v>843.98</v>
      </c>
      <c r="K79" s="902"/>
      <c r="L79" s="773">
        <v>871.07</v>
      </c>
      <c r="M79" s="773"/>
      <c r="N79" s="773">
        <v>985.62</v>
      </c>
      <c r="O79" s="773"/>
      <c r="P79" s="773">
        <v>1011.61</v>
      </c>
      <c r="Q79" s="773"/>
      <c r="R79" s="773">
        <v>13.2</v>
      </c>
      <c r="S79" s="773"/>
      <c r="T79" s="773">
        <v>14.3</v>
      </c>
      <c r="U79" s="911"/>
      <c r="V79" s="850"/>
      <c r="W79" s="912"/>
    </row>
    <row r="80" spans="1:23" ht="13.5" customHeight="1">
      <c r="A80" s="850"/>
      <c r="B80" s="862"/>
      <c r="C80" s="621" t="s">
        <v>256</v>
      </c>
      <c r="D80" s="264"/>
      <c r="E80" s="264"/>
      <c r="F80" s="264"/>
      <c r="G80" s="264"/>
      <c r="H80" s="264"/>
      <c r="I80" s="850"/>
      <c r="J80" s="905">
        <v>1872.65</v>
      </c>
      <c r="K80" s="902"/>
      <c r="L80" s="905">
        <v>1922.25</v>
      </c>
      <c r="M80" s="905"/>
      <c r="N80" s="905">
        <v>2685.96</v>
      </c>
      <c r="O80" s="905"/>
      <c r="P80" s="905">
        <v>2704.42</v>
      </c>
      <c r="Q80" s="905"/>
      <c r="R80" s="905">
        <v>0.1</v>
      </c>
      <c r="S80" s="905"/>
      <c r="T80" s="905">
        <v>0.1</v>
      </c>
      <c r="U80" s="911"/>
      <c r="V80" s="850"/>
      <c r="W80" s="912"/>
    </row>
    <row r="81" spans="1:23" ht="13.5" customHeight="1">
      <c r="A81" s="850"/>
      <c r="B81" s="862"/>
      <c r="C81" s="621" t="s">
        <v>257</v>
      </c>
      <c r="D81" s="264"/>
      <c r="E81" s="264"/>
      <c r="F81" s="264"/>
      <c r="G81" s="264"/>
      <c r="H81" s="264"/>
      <c r="I81" s="850"/>
      <c r="J81" s="773">
        <v>1016.28</v>
      </c>
      <c r="K81" s="902"/>
      <c r="L81" s="773">
        <v>1045.75</v>
      </c>
      <c r="M81" s="773"/>
      <c r="N81" s="773">
        <v>1254.74</v>
      </c>
      <c r="O81" s="773"/>
      <c r="P81" s="773">
        <v>1265.0899999999999</v>
      </c>
      <c r="Q81" s="773"/>
      <c r="R81" s="773">
        <v>5.5</v>
      </c>
      <c r="S81" s="773"/>
      <c r="T81" s="773">
        <v>6.2</v>
      </c>
      <c r="U81" s="911"/>
      <c r="V81" s="850"/>
      <c r="W81" s="912"/>
    </row>
    <row r="82" spans="1:23" ht="13.5" customHeight="1">
      <c r="A82" s="850"/>
      <c r="B82" s="862"/>
      <c r="C82" s="621" t="s">
        <v>258</v>
      </c>
      <c r="D82" s="264"/>
      <c r="E82" s="264"/>
      <c r="F82" s="264"/>
      <c r="G82" s="264"/>
      <c r="H82" s="264"/>
      <c r="I82" s="850"/>
      <c r="J82" s="905">
        <v>841.86</v>
      </c>
      <c r="K82" s="902"/>
      <c r="L82" s="905">
        <v>873.34</v>
      </c>
      <c r="M82" s="905"/>
      <c r="N82" s="905">
        <v>968.12</v>
      </c>
      <c r="O82" s="905"/>
      <c r="P82" s="905">
        <v>992.67</v>
      </c>
      <c r="Q82" s="905"/>
      <c r="R82" s="905">
        <v>7.9</v>
      </c>
      <c r="S82" s="905"/>
      <c r="T82" s="905">
        <v>9.5</v>
      </c>
      <c r="U82" s="911"/>
      <c r="V82" s="850"/>
      <c r="W82" s="912"/>
    </row>
    <row r="83" spans="1:23" ht="13.5" customHeight="1">
      <c r="A83" s="850"/>
      <c r="B83" s="862"/>
      <c r="C83" s="621" t="s">
        <v>259</v>
      </c>
      <c r="D83" s="264"/>
      <c r="E83" s="264"/>
      <c r="F83" s="264"/>
      <c r="G83" s="264"/>
      <c r="H83" s="264"/>
      <c r="I83" s="850"/>
      <c r="J83" s="773">
        <v>909.08</v>
      </c>
      <c r="K83" s="902"/>
      <c r="L83" s="773">
        <v>929.67</v>
      </c>
      <c r="M83" s="773"/>
      <c r="N83" s="773">
        <v>1049.8599999999999</v>
      </c>
      <c r="O83" s="773"/>
      <c r="P83" s="773">
        <v>1076.19</v>
      </c>
      <c r="Q83" s="773"/>
      <c r="R83" s="773">
        <v>12</v>
      </c>
      <c r="S83" s="773"/>
      <c r="T83" s="773">
        <v>11</v>
      </c>
      <c r="U83" s="911"/>
      <c r="V83" s="850"/>
      <c r="W83" s="912"/>
    </row>
    <row r="84" spans="1:23" ht="13.5" customHeight="1">
      <c r="A84" s="850"/>
      <c r="B84" s="862"/>
      <c r="C84" s="621" t="s">
        <v>260</v>
      </c>
      <c r="D84" s="621"/>
      <c r="E84" s="621"/>
      <c r="F84" s="621"/>
      <c r="G84" s="621"/>
      <c r="H84" s="621"/>
      <c r="I84" s="850"/>
      <c r="J84" s="905">
        <v>1143.6099999999999</v>
      </c>
      <c r="K84" s="902"/>
      <c r="L84" s="905">
        <v>1162.58</v>
      </c>
      <c r="M84" s="905"/>
      <c r="N84" s="905">
        <v>1565.63</v>
      </c>
      <c r="O84" s="905"/>
      <c r="P84" s="905">
        <v>1561.79</v>
      </c>
      <c r="Q84" s="905"/>
      <c r="R84" s="905">
        <v>1.7</v>
      </c>
      <c r="S84" s="905"/>
      <c r="T84" s="905">
        <v>3.2</v>
      </c>
      <c r="U84" s="911"/>
      <c r="V84" s="850"/>
      <c r="W84" s="912"/>
    </row>
    <row r="85" spans="1:23" ht="13.5" customHeight="1">
      <c r="A85" s="850"/>
      <c r="B85" s="862"/>
      <c r="C85" s="621" t="s">
        <v>261</v>
      </c>
      <c r="D85" s="264"/>
      <c r="E85" s="264"/>
      <c r="F85" s="264"/>
      <c r="G85" s="264"/>
      <c r="H85" s="264"/>
      <c r="I85" s="850"/>
      <c r="J85" s="773">
        <v>703.95</v>
      </c>
      <c r="K85" s="902"/>
      <c r="L85" s="773">
        <v>711.51</v>
      </c>
      <c r="M85" s="773"/>
      <c r="N85" s="773">
        <v>764.92</v>
      </c>
      <c r="O85" s="773"/>
      <c r="P85" s="773">
        <v>768.27</v>
      </c>
      <c r="Q85" s="773"/>
      <c r="R85" s="773">
        <v>16.399999999999999</v>
      </c>
      <c r="S85" s="773"/>
      <c r="T85" s="773">
        <v>17</v>
      </c>
      <c r="U85" s="911"/>
      <c r="V85" s="850"/>
      <c r="W85" s="912"/>
    </row>
    <row r="86" spans="1:23" ht="13.5" customHeight="1">
      <c r="A86" s="850"/>
      <c r="B86" s="862"/>
      <c r="C86" s="621" t="s">
        <v>262</v>
      </c>
      <c r="D86" s="264"/>
      <c r="E86" s="264"/>
      <c r="F86" s="264"/>
      <c r="G86" s="264"/>
      <c r="H86" s="264"/>
      <c r="I86" s="850"/>
      <c r="J86" s="905">
        <v>1637.37</v>
      </c>
      <c r="K86" s="902"/>
      <c r="L86" s="905">
        <v>1657.05</v>
      </c>
      <c r="M86" s="905"/>
      <c r="N86" s="905">
        <v>1954.71</v>
      </c>
      <c r="O86" s="905"/>
      <c r="P86" s="905">
        <v>1963.1</v>
      </c>
      <c r="Q86" s="905"/>
      <c r="R86" s="905">
        <v>2.1</v>
      </c>
      <c r="S86" s="905"/>
      <c r="T86" s="905">
        <v>2</v>
      </c>
      <c r="U86" s="911"/>
      <c r="V86" s="850"/>
      <c r="W86" s="912"/>
    </row>
    <row r="87" spans="1:23" ht="13.5" customHeight="1">
      <c r="A87" s="850"/>
      <c r="B87" s="862"/>
      <c r="C87" s="621" t="s">
        <v>263</v>
      </c>
      <c r="D87" s="264"/>
      <c r="E87" s="264"/>
      <c r="F87" s="264"/>
      <c r="G87" s="264"/>
      <c r="H87" s="264"/>
      <c r="I87" s="850"/>
      <c r="J87" s="773">
        <v>1609.18</v>
      </c>
      <c r="K87" s="902"/>
      <c r="L87" s="773">
        <v>1659.4</v>
      </c>
      <c r="M87" s="773"/>
      <c r="N87" s="773">
        <v>2318.73</v>
      </c>
      <c r="O87" s="773"/>
      <c r="P87" s="773">
        <v>2344.41</v>
      </c>
      <c r="Q87" s="773"/>
      <c r="R87" s="773">
        <v>0.8</v>
      </c>
      <c r="S87" s="773"/>
      <c r="T87" s="773">
        <v>0.8</v>
      </c>
      <c r="U87" s="911"/>
      <c r="V87" s="850"/>
      <c r="W87" s="912"/>
    </row>
    <row r="88" spans="1:23" ht="13.5" customHeight="1">
      <c r="A88" s="850"/>
      <c r="B88" s="862"/>
      <c r="C88" s="621" t="s">
        <v>264</v>
      </c>
      <c r="D88" s="264"/>
      <c r="E88" s="264"/>
      <c r="F88" s="264"/>
      <c r="G88" s="264"/>
      <c r="H88" s="264"/>
      <c r="I88" s="850"/>
      <c r="J88" s="905">
        <v>990.22</v>
      </c>
      <c r="K88" s="902"/>
      <c r="L88" s="905">
        <v>1017.79</v>
      </c>
      <c r="M88" s="905"/>
      <c r="N88" s="905">
        <v>1077.02</v>
      </c>
      <c r="O88" s="905"/>
      <c r="P88" s="905">
        <v>1108.8900000000001</v>
      </c>
      <c r="Q88" s="905"/>
      <c r="R88" s="905">
        <v>15.5</v>
      </c>
      <c r="S88" s="905"/>
      <c r="T88" s="905">
        <v>17.2</v>
      </c>
      <c r="U88" s="911"/>
      <c r="V88" s="850"/>
      <c r="W88" s="912"/>
    </row>
    <row r="89" spans="1:23" ht="13.5" customHeight="1">
      <c r="A89" s="850"/>
      <c r="B89" s="862"/>
      <c r="C89" s="621" t="s">
        <v>265</v>
      </c>
      <c r="D89" s="264"/>
      <c r="E89" s="264"/>
      <c r="F89" s="264"/>
      <c r="G89" s="264"/>
      <c r="H89" s="264"/>
      <c r="I89" s="850"/>
      <c r="J89" s="773">
        <v>1363.06</v>
      </c>
      <c r="K89" s="902"/>
      <c r="L89" s="773">
        <v>1344.29</v>
      </c>
      <c r="M89" s="773"/>
      <c r="N89" s="773">
        <v>1501.81</v>
      </c>
      <c r="O89" s="773"/>
      <c r="P89" s="773">
        <v>1492.55</v>
      </c>
      <c r="Q89" s="773"/>
      <c r="R89" s="773">
        <v>5.9</v>
      </c>
      <c r="S89" s="773"/>
      <c r="T89" s="773">
        <v>5.2</v>
      </c>
      <c r="U89" s="911"/>
      <c r="V89" s="850"/>
      <c r="W89" s="912"/>
    </row>
    <row r="90" spans="1:23" ht="13.5" customHeight="1">
      <c r="A90" s="850"/>
      <c r="B90" s="862"/>
      <c r="C90" s="621" t="s">
        <v>266</v>
      </c>
      <c r="D90" s="264"/>
      <c r="E90" s="264"/>
      <c r="F90" s="264"/>
      <c r="G90" s="264"/>
      <c r="H90" s="264"/>
      <c r="I90" s="850"/>
      <c r="J90" s="905">
        <v>788.46</v>
      </c>
      <c r="K90" s="902"/>
      <c r="L90" s="905">
        <v>800.76</v>
      </c>
      <c r="M90" s="905"/>
      <c r="N90" s="905">
        <v>966.69</v>
      </c>
      <c r="O90" s="905"/>
      <c r="P90" s="905">
        <v>957.81</v>
      </c>
      <c r="Q90" s="905"/>
      <c r="R90" s="905">
        <v>9.8000000000000007</v>
      </c>
      <c r="S90" s="905"/>
      <c r="T90" s="905">
        <v>9.6</v>
      </c>
      <c r="U90" s="911"/>
      <c r="V90" s="850"/>
      <c r="W90" s="912"/>
    </row>
    <row r="91" spans="1:23" ht="13.5" customHeight="1">
      <c r="A91" s="850"/>
      <c r="B91" s="862"/>
      <c r="C91" s="621" t="s">
        <v>267</v>
      </c>
      <c r="D91" s="264"/>
      <c r="E91" s="264"/>
      <c r="F91" s="264"/>
      <c r="G91" s="264"/>
      <c r="H91" s="264"/>
      <c r="I91" s="850"/>
      <c r="J91" s="905">
        <v>1182.82</v>
      </c>
      <c r="K91" s="902"/>
      <c r="L91" s="905">
        <v>1189.48</v>
      </c>
      <c r="M91" s="905"/>
      <c r="N91" s="905">
        <v>1282.45</v>
      </c>
      <c r="O91" s="905"/>
      <c r="P91" s="905">
        <v>1271.31</v>
      </c>
      <c r="Q91" s="905"/>
      <c r="R91" s="905">
        <v>7.4</v>
      </c>
      <c r="S91" s="905"/>
      <c r="T91" s="905">
        <v>8.1</v>
      </c>
      <c r="U91" s="911"/>
      <c r="V91" s="850"/>
      <c r="W91" s="912"/>
    </row>
    <row r="92" spans="1:23" ht="13.5" customHeight="1">
      <c r="A92" s="850"/>
      <c r="B92" s="862"/>
      <c r="C92" s="621" t="s">
        <v>268</v>
      </c>
      <c r="D92" s="264"/>
      <c r="E92" s="264"/>
      <c r="F92" s="264"/>
      <c r="G92" s="264"/>
      <c r="H92" s="264"/>
      <c r="I92" s="850"/>
      <c r="J92" s="905">
        <v>774.7</v>
      </c>
      <c r="K92" s="902"/>
      <c r="L92" s="905">
        <v>784.74</v>
      </c>
      <c r="M92" s="905"/>
      <c r="N92" s="905">
        <v>874.03</v>
      </c>
      <c r="O92" s="905"/>
      <c r="P92" s="905">
        <v>890.78</v>
      </c>
      <c r="Q92" s="905"/>
      <c r="R92" s="905">
        <v>10.8</v>
      </c>
      <c r="S92" s="905"/>
      <c r="T92" s="905">
        <v>9.6999999999999993</v>
      </c>
      <c r="U92" s="911"/>
      <c r="V92" s="850"/>
      <c r="W92" s="912"/>
    </row>
    <row r="93" spans="1:23" ht="13.5" customHeight="1">
      <c r="A93" s="850"/>
      <c r="B93" s="862"/>
      <c r="C93" s="621" t="s">
        <v>269</v>
      </c>
      <c r="D93" s="264"/>
      <c r="E93" s="264"/>
      <c r="F93" s="264"/>
      <c r="G93" s="264"/>
      <c r="H93" s="264"/>
      <c r="I93" s="850"/>
      <c r="J93" s="905">
        <v>1493.28</v>
      </c>
      <c r="K93" s="902"/>
      <c r="L93" s="905">
        <v>1523.73</v>
      </c>
      <c r="M93" s="905"/>
      <c r="N93" s="905">
        <v>1732.66</v>
      </c>
      <c r="O93" s="905"/>
      <c r="P93" s="905">
        <v>1718.83</v>
      </c>
      <c r="Q93" s="905"/>
      <c r="R93" s="905">
        <v>8.8000000000000007</v>
      </c>
      <c r="S93" s="905"/>
      <c r="T93" s="905">
        <v>8</v>
      </c>
      <c r="U93" s="911"/>
      <c r="V93" s="850"/>
      <c r="W93" s="912"/>
    </row>
    <row r="94" spans="1:23" ht="13.5" customHeight="1">
      <c r="A94" s="850"/>
      <c r="B94" s="862"/>
      <c r="C94" s="621" t="s">
        <v>200</v>
      </c>
      <c r="D94" s="264"/>
      <c r="E94" s="264"/>
      <c r="F94" s="264"/>
      <c r="G94" s="264"/>
      <c r="H94" s="264"/>
      <c r="I94" s="850"/>
      <c r="J94" s="905">
        <v>950.79</v>
      </c>
      <c r="K94" s="902"/>
      <c r="L94" s="905">
        <v>967.34</v>
      </c>
      <c r="M94" s="905"/>
      <c r="N94" s="905">
        <v>1073.33</v>
      </c>
      <c r="O94" s="905"/>
      <c r="P94" s="905">
        <v>1084.24</v>
      </c>
      <c r="Q94" s="905"/>
      <c r="R94" s="905">
        <v>20.5</v>
      </c>
      <c r="S94" s="905"/>
      <c r="T94" s="905">
        <v>22.7</v>
      </c>
      <c r="U94" s="911"/>
      <c r="V94" s="850"/>
      <c r="W94" s="912"/>
    </row>
    <row r="95" spans="1:23" ht="11.25" customHeight="1">
      <c r="A95" s="850"/>
      <c r="B95" s="862"/>
      <c r="C95" s="621"/>
      <c r="D95" s="264"/>
      <c r="E95" s="264"/>
      <c r="F95" s="264"/>
      <c r="G95" s="264"/>
      <c r="H95" s="264"/>
      <c r="I95" s="850"/>
      <c r="J95" s="905"/>
      <c r="K95" s="902"/>
      <c r="L95" s="905"/>
      <c r="M95" s="902"/>
      <c r="N95" s="905"/>
      <c r="O95" s="902"/>
      <c r="P95" s="905"/>
      <c r="Q95" s="902"/>
      <c r="R95" s="905"/>
      <c r="S95" s="905"/>
      <c r="T95" s="905"/>
      <c r="U95" s="911"/>
      <c r="V95" s="850"/>
      <c r="W95" s="912"/>
    </row>
    <row r="96" spans="1:23" ht="14.25" customHeight="1">
      <c r="A96" s="850"/>
      <c r="B96" s="862"/>
      <c r="C96" s="922" t="s">
        <v>270</v>
      </c>
      <c r="D96" s="861"/>
      <c r="E96" s="863"/>
      <c r="F96" s="923"/>
      <c r="G96" s="923"/>
      <c r="H96" s="924" t="s">
        <v>271</v>
      </c>
      <c r="I96" s="923"/>
      <c r="J96" s="850"/>
      <c r="K96" s="885"/>
      <c r="L96" s="885"/>
      <c r="M96" s="885"/>
      <c r="N96" s="925"/>
      <c r="O96" s="926"/>
      <c r="P96" s="923"/>
      <c r="Q96" s="923"/>
      <c r="R96" s="923"/>
      <c r="S96" s="923"/>
      <c r="T96" s="923"/>
      <c r="U96" s="886"/>
      <c r="V96" s="850"/>
    </row>
    <row r="97" spans="1:22" ht="10.5" customHeight="1">
      <c r="A97" s="850"/>
      <c r="B97" s="862"/>
      <c r="C97" s="286" t="s">
        <v>272</v>
      </c>
      <c r="D97" s="861"/>
      <c r="E97" s="863"/>
      <c r="F97" s="923"/>
      <c r="G97" s="923"/>
      <c r="H97" s="924"/>
      <c r="I97" s="923"/>
      <c r="J97" s="850"/>
      <c r="K97" s="885"/>
      <c r="L97" s="885"/>
      <c r="M97" s="885"/>
      <c r="N97" s="925"/>
      <c r="O97" s="926"/>
      <c r="P97" s="923"/>
      <c r="Q97" s="923"/>
      <c r="R97" s="923"/>
      <c r="S97" s="923"/>
      <c r="T97" s="923"/>
      <c r="U97" s="886"/>
      <c r="V97" s="850"/>
    </row>
    <row r="98" spans="1:22" ht="19.5" customHeight="1">
      <c r="A98" s="850"/>
      <c r="B98" s="862"/>
      <c r="C98" s="1674" t="s">
        <v>513</v>
      </c>
      <c r="D98" s="1674"/>
      <c r="E98" s="1674"/>
      <c r="F98" s="1674"/>
      <c r="G98" s="1674"/>
      <c r="H98" s="1674"/>
      <c r="I98" s="1674"/>
      <c r="J98" s="1674"/>
      <c r="K98" s="1674"/>
      <c r="L98" s="1674"/>
      <c r="M98" s="1674"/>
      <c r="N98" s="1674"/>
      <c r="O98" s="1674"/>
      <c r="P98" s="1674"/>
      <c r="Q98" s="1674"/>
      <c r="R98" s="1674"/>
      <c r="S98" s="1674"/>
      <c r="T98" s="1674"/>
      <c r="U98" s="886"/>
      <c r="V98" s="850"/>
    </row>
    <row r="99" spans="1:22" ht="11.25" customHeight="1">
      <c r="A99" s="850"/>
      <c r="B99" s="862"/>
      <c r="C99" s="1674"/>
      <c r="D99" s="1674"/>
      <c r="E99" s="1674"/>
      <c r="F99" s="1674"/>
      <c r="G99" s="1674"/>
      <c r="H99" s="1674"/>
      <c r="I99" s="1674"/>
      <c r="J99" s="1674"/>
      <c r="K99" s="1674"/>
      <c r="L99" s="1674"/>
      <c r="M99" s="1674"/>
      <c r="N99" s="1674"/>
      <c r="O99" s="1674"/>
      <c r="P99" s="1674"/>
      <c r="Q99" s="1674"/>
      <c r="R99" s="1674"/>
      <c r="S99" s="1674"/>
      <c r="T99" s="1674"/>
      <c r="U99" s="886"/>
      <c r="V99" s="850"/>
    </row>
    <row r="100" spans="1:22" ht="2.25" customHeight="1" thickBot="1">
      <c r="A100" s="850"/>
      <c r="B100" s="862"/>
      <c r="C100" s="837"/>
      <c r="D100" s="837"/>
      <c r="E100" s="837"/>
      <c r="F100" s="837"/>
      <c r="G100" s="837"/>
      <c r="H100" s="837"/>
      <c r="I100" s="837"/>
      <c r="J100" s="837"/>
      <c r="K100" s="837"/>
      <c r="L100" s="837"/>
      <c r="M100" s="837"/>
      <c r="N100" s="837"/>
      <c r="O100" s="837"/>
      <c r="P100" s="837"/>
      <c r="Q100" s="837"/>
      <c r="R100" s="837"/>
      <c r="S100" s="837"/>
      <c r="T100" s="837"/>
      <c r="U100" s="886"/>
      <c r="V100" s="850"/>
    </row>
    <row r="101" spans="1:22" ht="13.5" thickBot="1">
      <c r="A101" s="850"/>
      <c r="B101" s="927">
        <v>14</v>
      </c>
      <c r="C101" s="1669" t="s">
        <v>339</v>
      </c>
      <c r="D101" s="1669"/>
      <c r="E101" s="861"/>
      <c r="F101" s="861"/>
      <c r="G101" s="861"/>
      <c r="H101" s="861"/>
      <c r="I101" s="861"/>
      <c r="J101" s="861"/>
      <c r="K101" s="861"/>
      <c r="L101" s="861"/>
      <c r="M101" s="861"/>
      <c r="N101" s="861"/>
      <c r="O101" s="861"/>
      <c r="P101" s="861"/>
      <c r="Q101" s="861"/>
      <c r="R101" s="861"/>
      <c r="S101" s="861"/>
      <c r="T101" s="861"/>
      <c r="V101" s="850"/>
    </row>
    <row r="104" spans="1:22">
      <c r="F104" s="912"/>
    </row>
    <row r="112" spans="1:22" ht="8.25" customHeight="1"/>
    <row r="114" spans="20:21" ht="9" customHeight="1">
      <c r="U114" s="928"/>
    </row>
    <row r="115" spans="20:21" ht="8.25" customHeight="1">
      <c r="T115" s="1670"/>
      <c r="U115" s="1670"/>
    </row>
    <row r="116" spans="20:21" ht="9.75" customHeight="1"/>
  </sheetData>
  <mergeCells count="41">
    <mergeCell ref="C101:D101"/>
    <mergeCell ref="T115:U115"/>
    <mergeCell ref="C74:D75"/>
    <mergeCell ref="J75:L75"/>
    <mergeCell ref="N75:P75"/>
    <mergeCell ref="R75:T75"/>
    <mergeCell ref="C98:T98"/>
    <mergeCell ref="C99:T99"/>
    <mergeCell ref="C73:T73"/>
    <mergeCell ref="G34:H34"/>
    <mergeCell ref="J34:L34"/>
    <mergeCell ref="N34:P34"/>
    <mergeCell ref="R34:T34"/>
    <mergeCell ref="C36:D37"/>
    <mergeCell ref="L36:N36"/>
    <mergeCell ref="J37:L37"/>
    <mergeCell ref="N37:P37"/>
    <mergeCell ref="R37:T37"/>
    <mergeCell ref="C55:D56"/>
    <mergeCell ref="R55:T55"/>
    <mergeCell ref="J56:L56"/>
    <mergeCell ref="N56:P56"/>
    <mergeCell ref="R56:T56"/>
    <mergeCell ref="T8:T10"/>
    <mergeCell ref="C15:D16"/>
    <mergeCell ref="H16:J16"/>
    <mergeCell ref="L16:N16"/>
    <mergeCell ref="P16:R16"/>
    <mergeCell ref="P8:P10"/>
    <mergeCell ref="R8:R10"/>
    <mergeCell ref="C31:F31"/>
    <mergeCell ref="L8:L10"/>
    <mergeCell ref="M8:M10"/>
    <mergeCell ref="N8:N10"/>
    <mergeCell ref="O8:O10"/>
    <mergeCell ref="K8:K10"/>
    <mergeCell ref="C5:D6"/>
    <mergeCell ref="C8:F10"/>
    <mergeCell ref="H8:H10"/>
    <mergeCell ref="I8:I10"/>
    <mergeCell ref="J8:J10"/>
  </mergeCells>
  <pageMargins left="0.15748031496062992" right="0.15748031496062992" top="0.19685039370078741" bottom="0.19685039370078741" header="0" footer="0"/>
  <pageSetup paperSize="9" orientation="portrait" r:id="rId1"/>
  <headerFooter alignWithMargins="0"/>
</worksheet>
</file>

<file path=xl/worksheets/sheet13.xml><?xml version="1.0" encoding="utf-8"?>
<worksheet xmlns="http://schemas.openxmlformats.org/spreadsheetml/2006/main" xmlns:r="http://schemas.openxmlformats.org/officeDocument/2006/relationships">
  <sheetPr>
    <tabColor indexed="20"/>
  </sheetPr>
  <dimension ref="A1:IL91"/>
  <sheetViews>
    <sheetView topLeftCell="A22" workbookViewId="0">
      <selection activeCell="C56" sqref="C56:E56"/>
    </sheetView>
  </sheetViews>
  <sheetFormatPr defaultRowHeight="12.75"/>
  <cols>
    <col min="1" max="1" width="1" style="855" customWidth="1"/>
    <col min="2" max="2" width="2.5703125" style="855" customWidth="1"/>
    <col min="3" max="3" width="2.28515625" style="855" customWidth="1"/>
    <col min="4" max="4" width="27.85546875" style="855" customWidth="1"/>
    <col min="5" max="5" width="0.5703125" style="1232" customWidth="1"/>
    <col min="6" max="6" width="12.42578125" style="855" customWidth="1"/>
    <col min="7" max="7" width="0.5703125" style="855" customWidth="1"/>
    <col min="8" max="8" width="12.42578125" style="855" customWidth="1"/>
    <col min="9" max="9" width="0.5703125" style="855" customWidth="1"/>
    <col min="10" max="10" width="12.42578125" style="855" customWidth="1"/>
    <col min="11" max="11" width="0.5703125" style="855" customWidth="1"/>
    <col min="12" max="12" width="12.42578125" style="855" customWidth="1"/>
    <col min="13" max="13" width="0.5703125" style="855" customWidth="1"/>
    <col min="14" max="14" width="12.42578125" style="855" customWidth="1"/>
    <col min="15" max="15" width="2.5703125" style="855" customWidth="1"/>
    <col min="16" max="16" width="1" style="855" customWidth="1"/>
    <col min="17" max="16384" width="9.140625" style="855"/>
  </cols>
  <sheetData>
    <row r="1" spans="1:16" ht="13.5" customHeight="1" thickBot="1">
      <c r="A1" s="850"/>
      <c r="B1" s="1214"/>
      <c r="C1" s="1675" t="s">
        <v>148</v>
      </c>
      <c r="D1" s="1676"/>
      <c r="E1" s="852"/>
      <c r="F1" s="853"/>
      <c r="G1" s="853"/>
      <c r="H1" s="853"/>
      <c r="I1" s="853"/>
      <c r="J1" s="853"/>
      <c r="K1" s="853"/>
      <c r="L1" s="853"/>
      <c r="M1" s="853"/>
      <c r="N1" s="853"/>
      <c r="O1" s="1215"/>
      <c r="P1" s="850"/>
    </row>
    <row r="2" spans="1:16" ht="6" customHeight="1">
      <c r="A2" s="850"/>
      <c r="B2" s="1677"/>
      <c r="C2" s="1677"/>
      <c r="D2" s="1677"/>
      <c r="E2" s="859"/>
      <c r="F2" s="860"/>
      <c r="G2" s="860"/>
      <c r="H2" s="860"/>
      <c r="I2" s="861"/>
      <c r="J2" s="861"/>
      <c r="K2" s="861"/>
      <c r="L2" s="861"/>
      <c r="M2" s="861"/>
      <c r="N2" s="861"/>
      <c r="O2" s="1216"/>
      <c r="P2" s="850"/>
    </row>
    <row r="3" spans="1:16" ht="13.5" customHeight="1" thickBot="1">
      <c r="A3" s="850"/>
      <c r="B3" s="861"/>
      <c r="C3" s="861"/>
      <c r="D3" s="861"/>
      <c r="E3" s="861"/>
      <c r="F3" s="864"/>
      <c r="G3" s="864"/>
      <c r="H3" s="864"/>
      <c r="I3" s="864"/>
      <c r="J3" s="864"/>
      <c r="K3" s="864"/>
      <c r="M3" s="864"/>
      <c r="N3" s="864" t="s">
        <v>103</v>
      </c>
      <c r="O3" s="1217"/>
      <c r="P3" s="850"/>
    </row>
    <row r="4" spans="1:16" s="874" customFormat="1" ht="13.5" customHeight="1" thickBot="1">
      <c r="A4" s="870"/>
      <c r="B4" s="872"/>
      <c r="C4" s="865" t="s">
        <v>147</v>
      </c>
      <c r="D4" s="882"/>
      <c r="E4" s="882"/>
      <c r="F4" s="884"/>
      <c r="G4" s="884"/>
      <c r="H4" s="884"/>
      <c r="I4" s="884"/>
      <c r="J4" s="884"/>
      <c r="K4" s="884"/>
      <c r="L4" s="884"/>
      <c r="M4" s="884"/>
      <c r="N4" s="884"/>
      <c r="O4" s="1217"/>
      <c r="P4" s="870"/>
    </row>
    <row r="5" spans="1:16" ht="4.5" customHeight="1">
      <c r="A5" s="850"/>
      <c r="B5" s="861"/>
      <c r="C5" s="1665" t="s">
        <v>141</v>
      </c>
      <c r="D5" s="1666"/>
      <c r="E5" s="885"/>
      <c r="F5" s="886"/>
      <c r="G5" s="886"/>
      <c r="H5" s="886"/>
      <c r="I5" s="886"/>
      <c r="J5" s="886"/>
      <c r="K5" s="886"/>
      <c r="L5" s="886"/>
      <c r="M5" s="886"/>
      <c r="N5" s="886"/>
      <c r="O5" s="1217"/>
      <c r="P5" s="850"/>
    </row>
    <row r="6" spans="1:16" ht="13.5" customHeight="1">
      <c r="A6" s="850"/>
      <c r="B6" s="861"/>
      <c r="C6" s="1667"/>
      <c r="D6" s="1667"/>
      <c r="E6" s="885"/>
      <c r="F6" s="1178">
        <v>2010</v>
      </c>
      <c r="G6" s="887"/>
      <c r="H6" s="1659">
        <v>2011</v>
      </c>
      <c r="I6" s="1659"/>
      <c r="J6" s="1659"/>
      <c r="K6" s="1659"/>
      <c r="L6" s="1659"/>
      <c r="M6" s="1659"/>
      <c r="N6" s="1659"/>
      <c r="O6" s="1217"/>
      <c r="P6" s="850"/>
    </row>
    <row r="7" spans="1:16" ht="13.5" customHeight="1">
      <c r="A7" s="850"/>
      <c r="B7" s="861"/>
      <c r="C7" s="885"/>
      <c r="D7" s="885"/>
      <c r="E7" s="885"/>
      <c r="F7" s="890" t="s">
        <v>143</v>
      </c>
      <c r="G7" s="861"/>
      <c r="H7" s="890" t="s">
        <v>146</v>
      </c>
      <c r="I7" s="861"/>
      <c r="J7" s="890" t="s">
        <v>145</v>
      </c>
      <c r="K7" s="861"/>
      <c r="L7" s="1218" t="s">
        <v>144</v>
      </c>
      <c r="M7" s="861"/>
      <c r="N7" s="890" t="s">
        <v>143</v>
      </c>
      <c r="O7" s="1219"/>
      <c r="P7" s="850"/>
    </row>
    <row r="8" spans="1:16" s="1226" customFormat="1" ht="23.25" customHeight="1">
      <c r="A8" s="1220"/>
      <c r="B8" s="1221"/>
      <c r="C8" s="1653" t="s">
        <v>101</v>
      </c>
      <c r="D8" s="1653"/>
      <c r="E8" s="1222"/>
      <c r="F8" s="1223">
        <v>867.21</v>
      </c>
      <c r="G8" s="1224"/>
      <c r="H8" s="1223">
        <v>871.85</v>
      </c>
      <c r="I8" s="1224"/>
      <c r="J8" s="1223">
        <v>872.31</v>
      </c>
      <c r="K8" s="1224"/>
      <c r="L8" s="1223">
        <v>874.38</v>
      </c>
      <c r="M8" s="1224"/>
      <c r="N8" s="1223">
        <v>874.9</v>
      </c>
      <c r="O8" s="1225"/>
      <c r="P8" s="1220"/>
    </row>
    <row r="9" spans="1:16" ht="18.75" customHeight="1">
      <c r="A9" s="850"/>
      <c r="B9" s="861"/>
      <c r="C9" s="621" t="s">
        <v>140</v>
      </c>
      <c r="D9" s="891"/>
      <c r="E9" s="885"/>
      <c r="F9" s="1172">
        <v>1988.64</v>
      </c>
      <c r="G9" s="925"/>
      <c r="H9" s="1172">
        <v>1994.85</v>
      </c>
      <c r="I9" s="925"/>
      <c r="J9" s="1172">
        <v>2002.76</v>
      </c>
      <c r="K9" s="925"/>
      <c r="L9" s="1172">
        <v>2021.36</v>
      </c>
      <c r="M9" s="925"/>
      <c r="N9" s="1172">
        <v>2032.02</v>
      </c>
      <c r="O9" s="1219"/>
      <c r="P9" s="850"/>
    </row>
    <row r="10" spans="1:16" ht="18.75" customHeight="1">
      <c r="A10" s="850"/>
      <c r="B10" s="861"/>
      <c r="C10" s="621" t="s">
        <v>139</v>
      </c>
      <c r="D10" s="891"/>
      <c r="E10" s="885"/>
      <c r="F10" s="1172">
        <v>727.02</v>
      </c>
      <c r="G10" s="925"/>
      <c r="H10" s="1172">
        <v>727.39</v>
      </c>
      <c r="I10" s="925"/>
      <c r="J10" s="1172">
        <v>727.82</v>
      </c>
      <c r="K10" s="925"/>
      <c r="L10" s="1172">
        <v>728.21</v>
      </c>
      <c r="M10" s="925"/>
      <c r="N10" s="1172">
        <v>730.47</v>
      </c>
      <c r="O10" s="1219"/>
      <c r="P10" s="850"/>
    </row>
    <row r="11" spans="1:16" ht="18.75" customHeight="1">
      <c r="A11" s="850"/>
      <c r="B11" s="861"/>
      <c r="C11" s="621" t="s">
        <v>138</v>
      </c>
      <c r="D11" s="891"/>
      <c r="E11" s="885"/>
      <c r="F11" s="1172">
        <v>713.16</v>
      </c>
      <c r="G11" s="925"/>
      <c r="H11" s="1172">
        <v>718.46</v>
      </c>
      <c r="I11" s="925"/>
      <c r="J11" s="1172">
        <v>722.95</v>
      </c>
      <c r="K11" s="925"/>
      <c r="L11" s="1172">
        <v>714.3</v>
      </c>
      <c r="M11" s="925"/>
      <c r="N11" s="1172">
        <v>719.86</v>
      </c>
      <c r="O11" s="1219"/>
      <c r="P11" s="850"/>
    </row>
    <row r="12" spans="1:16" ht="18.75" customHeight="1">
      <c r="A12" s="850"/>
      <c r="B12" s="861"/>
      <c r="C12" s="621" t="s">
        <v>137</v>
      </c>
      <c r="D12" s="891"/>
      <c r="E12" s="885"/>
      <c r="F12" s="1172">
        <v>1261.2</v>
      </c>
      <c r="G12" s="925"/>
      <c r="H12" s="1172">
        <v>1265.57</v>
      </c>
      <c r="I12" s="925"/>
      <c r="J12" s="1172">
        <v>1253.0899999999999</v>
      </c>
      <c r="K12" s="925"/>
      <c r="L12" s="1172">
        <v>1260.08</v>
      </c>
      <c r="M12" s="925"/>
      <c r="N12" s="1172">
        <v>1260.1600000000001</v>
      </c>
      <c r="O12" s="1219"/>
      <c r="P12" s="850"/>
    </row>
    <row r="13" spans="1:16" ht="18.75" customHeight="1">
      <c r="A13" s="850"/>
      <c r="B13" s="861"/>
      <c r="C13" s="621" t="s">
        <v>136</v>
      </c>
      <c r="D13" s="891"/>
      <c r="E13" s="885"/>
      <c r="F13" s="1172">
        <v>779.73</v>
      </c>
      <c r="G13" s="925"/>
      <c r="H13" s="1172">
        <v>802.9</v>
      </c>
      <c r="I13" s="925"/>
      <c r="J13" s="1172">
        <v>803.47</v>
      </c>
      <c r="K13" s="925"/>
      <c r="L13" s="1172">
        <v>796.71</v>
      </c>
      <c r="M13" s="925"/>
      <c r="N13" s="1172">
        <v>791.17</v>
      </c>
      <c r="O13" s="1219"/>
      <c r="P13" s="850"/>
    </row>
    <row r="14" spans="1:16" ht="18.75" customHeight="1">
      <c r="A14" s="850"/>
      <c r="B14" s="861"/>
      <c r="C14" s="621" t="s">
        <v>135</v>
      </c>
      <c r="D14" s="891"/>
      <c r="E14" s="885"/>
      <c r="F14" s="1172">
        <v>754.13</v>
      </c>
      <c r="G14" s="925"/>
      <c r="H14" s="1172">
        <v>755.17</v>
      </c>
      <c r="I14" s="925"/>
      <c r="J14" s="1172">
        <v>755.74</v>
      </c>
      <c r="K14" s="925"/>
      <c r="L14" s="1172">
        <v>753.24</v>
      </c>
      <c r="M14" s="925"/>
      <c r="N14" s="1172">
        <v>756.27</v>
      </c>
      <c r="O14" s="1219"/>
      <c r="P14" s="850"/>
    </row>
    <row r="15" spans="1:16" ht="18.75" customHeight="1">
      <c r="A15" s="850"/>
      <c r="B15" s="861"/>
      <c r="C15" s="621" t="s">
        <v>134</v>
      </c>
      <c r="D15" s="891"/>
      <c r="E15" s="885"/>
      <c r="F15" s="1172">
        <v>750.84</v>
      </c>
      <c r="G15" s="925"/>
      <c r="H15" s="1172">
        <v>747.93</v>
      </c>
      <c r="I15" s="925"/>
      <c r="J15" s="1172">
        <v>760.79</v>
      </c>
      <c r="K15" s="925"/>
      <c r="L15" s="1172">
        <v>753.08</v>
      </c>
      <c r="M15" s="925"/>
      <c r="N15" s="1172">
        <v>758.38</v>
      </c>
      <c r="O15" s="1219"/>
      <c r="P15" s="850"/>
    </row>
    <row r="16" spans="1:16" ht="18.75" customHeight="1">
      <c r="A16" s="850"/>
      <c r="B16" s="861"/>
      <c r="C16" s="621" t="s">
        <v>133</v>
      </c>
      <c r="D16" s="891"/>
      <c r="E16" s="885"/>
      <c r="F16" s="1172">
        <v>735.83</v>
      </c>
      <c r="G16" s="925"/>
      <c r="H16" s="1172">
        <v>736.76</v>
      </c>
      <c r="I16" s="925"/>
      <c r="J16" s="1172">
        <v>739.48</v>
      </c>
      <c r="K16" s="925"/>
      <c r="L16" s="1172">
        <v>748.74</v>
      </c>
      <c r="M16" s="925"/>
      <c r="N16" s="1172">
        <v>749.33</v>
      </c>
      <c r="O16" s="1219"/>
      <c r="P16" s="850"/>
    </row>
    <row r="17" spans="1:16" ht="18.75" customHeight="1">
      <c r="A17" s="850"/>
      <c r="B17" s="861"/>
      <c r="C17" s="621" t="s">
        <v>132</v>
      </c>
      <c r="D17" s="891"/>
      <c r="E17" s="885"/>
      <c r="F17" s="1172">
        <v>725.68</v>
      </c>
      <c r="G17" s="925"/>
      <c r="H17" s="1172">
        <v>728</v>
      </c>
      <c r="I17" s="925"/>
      <c r="J17" s="1172">
        <v>735.16</v>
      </c>
      <c r="K17" s="925"/>
      <c r="L17" s="1172">
        <v>742.59</v>
      </c>
      <c r="M17" s="925"/>
      <c r="N17" s="1172">
        <v>743.41</v>
      </c>
      <c r="O17" s="1219"/>
      <c r="P17" s="850"/>
    </row>
    <row r="18" spans="1:16" ht="18.75" customHeight="1">
      <c r="A18" s="850"/>
      <c r="B18" s="861"/>
      <c r="C18" s="621" t="s">
        <v>131</v>
      </c>
      <c r="D18" s="891"/>
      <c r="E18" s="885"/>
      <c r="F18" s="1172">
        <v>820.98</v>
      </c>
      <c r="G18" s="925"/>
      <c r="H18" s="1172">
        <v>822.05</v>
      </c>
      <c r="I18" s="925"/>
      <c r="J18" s="1172">
        <v>823.49</v>
      </c>
      <c r="K18" s="925"/>
      <c r="L18" s="1172">
        <v>842.44</v>
      </c>
      <c r="M18" s="925"/>
      <c r="N18" s="1172">
        <v>842.33</v>
      </c>
      <c r="O18" s="1219"/>
      <c r="P18" s="850"/>
    </row>
    <row r="19" spans="1:16" ht="18.75" customHeight="1">
      <c r="A19" s="850"/>
      <c r="B19" s="861"/>
      <c r="C19" s="621" t="s">
        <v>130</v>
      </c>
      <c r="D19" s="891"/>
      <c r="E19" s="885"/>
      <c r="F19" s="1172">
        <v>859.45</v>
      </c>
      <c r="G19" s="925"/>
      <c r="H19" s="1172">
        <v>869.02</v>
      </c>
      <c r="I19" s="925"/>
      <c r="J19" s="1172">
        <v>867.24</v>
      </c>
      <c r="K19" s="925"/>
      <c r="L19" s="1172">
        <v>869.62</v>
      </c>
      <c r="M19" s="925"/>
      <c r="N19" s="1172">
        <v>866.97</v>
      </c>
      <c r="O19" s="1219"/>
      <c r="P19" s="850"/>
    </row>
    <row r="20" spans="1:16" ht="18.75" customHeight="1">
      <c r="A20" s="850"/>
      <c r="B20" s="861"/>
      <c r="C20" s="621" t="s">
        <v>129</v>
      </c>
      <c r="D20" s="891"/>
      <c r="E20" s="863"/>
      <c r="F20" s="1172">
        <v>738.8</v>
      </c>
      <c r="G20" s="925"/>
      <c r="H20" s="1172">
        <v>734.3</v>
      </c>
      <c r="I20" s="925"/>
      <c r="J20" s="1172">
        <v>735.91</v>
      </c>
      <c r="K20" s="925"/>
      <c r="L20" s="1172">
        <v>740.51</v>
      </c>
      <c r="M20" s="925"/>
      <c r="N20" s="1172">
        <v>744.29</v>
      </c>
      <c r="O20" s="1219"/>
      <c r="P20" s="850"/>
    </row>
    <row r="21" spans="1:16" ht="18.75" customHeight="1">
      <c r="A21" s="850"/>
      <c r="B21" s="861"/>
      <c r="C21" s="621" t="s">
        <v>128</v>
      </c>
      <c r="D21" s="891"/>
      <c r="E21" s="885"/>
      <c r="F21" s="1172">
        <v>833.56</v>
      </c>
      <c r="G21" s="925"/>
      <c r="H21" s="1172">
        <v>835.06</v>
      </c>
      <c r="I21" s="925"/>
      <c r="J21" s="1172">
        <v>833.76</v>
      </c>
      <c r="K21" s="925"/>
      <c r="L21" s="1172">
        <v>836.33</v>
      </c>
      <c r="M21" s="925"/>
      <c r="N21" s="1172">
        <v>848.78</v>
      </c>
      <c r="O21" s="1219"/>
      <c r="P21" s="850"/>
    </row>
    <row r="22" spans="1:16" ht="18.75" customHeight="1">
      <c r="A22" s="850"/>
      <c r="B22" s="861"/>
      <c r="C22" s="621" t="s">
        <v>127</v>
      </c>
      <c r="D22" s="891"/>
      <c r="E22" s="885"/>
      <c r="F22" s="1172">
        <v>830.64</v>
      </c>
      <c r="G22" s="925"/>
      <c r="H22" s="1172">
        <v>834.61</v>
      </c>
      <c r="I22" s="925"/>
      <c r="J22" s="1172">
        <v>832.03</v>
      </c>
      <c r="K22" s="925"/>
      <c r="L22" s="1172">
        <v>828.92</v>
      </c>
      <c r="M22" s="925"/>
      <c r="N22" s="1172">
        <v>831.63</v>
      </c>
      <c r="O22" s="1219"/>
      <c r="P22" s="850"/>
    </row>
    <row r="23" spans="1:16" ht="18.75" customHeight="1">
      <c r="A23" s="850"/>
      <c r="B23" s="861"/>
      <c r="C23" s="621" t="s">
        <v>126</v>
      </c>
      <c r="D23" s="891"/>
      <c r="E23" s="885"/>
      <c r="F23" s="1172">
        <v>798.91</v>
      </c>
      <c r="G23" s="925"/>
      <c r="H23" s="1172">
        <v>798.25</v>
      </c>
      <c r="I23" s="925"/>
      <c r="J23" s="1172">
        <v>798.3</v>
      </c>
      <c r="K23" s="925"/>
      <c r="L23" s="1172">
        <v>803.97</v>
      </c>
      <c r="M23" s="925"/>
      <c r="N23" s="1172">
        <v>804.48</v>
      </c>
      <c r="O23" s="1219"/>
      <c r="P23" s="850"/>
    </row>
    <row r="24" spans="1:16" ht="18.75" customHeight="1">
      <c r="A24" s="850"/>
      <c r="B24" s="861"/>
      <c r="C24" s="621" t="s">
        <v>125</v>
      </c>
      <c r="D24" s="891"/>
      <c r="E24" s="863"/>
      <c r="F24" s="1172">
        <v>638.91999999999996</v>
      </c>
      <c r="G24" s="925"/>
      <c r="H24" s="1172">
        <v>643.54999999999995</v>
      </c>
      <c r="I24" s="925"/>
      <c r="J24" s="1172">
        <v>642.36</v>
      </c>
      <c r="K24" s="925"/>
      <c r="L24" s="1172">
        <v>648.67999999999995</v>
      </c>
      <c r="M24" s="925"/>
      <c r="N24" s="1172">
        <v>649.82000000000005</v>
      </c>
      <c r="O24" s="1219"/>
      <c r="P24" s="850"/>
    </row>
    <row r="25" spans="1:16" ht="26.25" customHeight="1" thickBot="1">
      <c r="A25" s="850"/>
      <c r="B25" s="861"/>
      <c r="C25" s="885"/>
      <c r="D25" s="885"/>
      <c r="E25" s="885"/>
      <c r="F25" s="864"/>
      <c r="G25" s="864"/>
      <c r="H25" s="864"/>
      <c r="I25" s="864"/>
      <c r="J25" s="864"/>
      <c r="K25" s="864"/>
      <c r="M25" s="864"/>
      <c r="N25" s="864"/>
      <c r="O25" s="1219"/>
      <c r="P25" s="850"/>
    </row>
    <row r="26" spans="1:16" s="874" customFormat="1" ht="13.5" customHeight="1" thickBot="1">
      <c r="A26" s="870"/>
      <c r="B26" s="872"/>
      <c r="C26" s="865" t="s">
        <v>142</v>
      </c>
      <c r="D26" s="882"/>
      <c r="E26" s="882"/>
      <c r="F26" s="884"/>
      <c r="G26" s="884"/>
      <c r="H26" s="884"/>
      <c r="I26" s="884"/>
      <c r="J26" s="884"/>
      <c r="K26" s="884"/>
      <c r="L26" s="884"/>
      <c r="M26" s="884"/>
      <c r="N26" s="884"/>
      <c r="O26" s="1219"/>
      <c r="P26" s="870"/>
    </row>
    <row r="27" spans="1:16" ht="12.75" customHeight="1">
      <c r="A27" s="850"/>
      <c r="B27" s="861"/>
      <c r="C27" s="1678" t="s">
        <v>141</v>
      </c>
      <c r="D27" s="1679"/>
      <c r="E27" s="885"/>
      <c r="F27" s="885"/>
      <c r="G27" s="885"/>
      <c r="H27" s="885"/>
      <c r="I27" s="885"/>
      <c r="J27" s="885"/>
      <c r="K27" s="885"/>
      <c r="L27" s="885"/>
      <c r="M27" s="885"/>
      <c r="N27" s="885"/>
      <c r="O27" s="1219"/>
      <c r="P27" s="850"/>
    </row>
    <row r="28" spans="1:16" ht="12.75" hidden="1" customHeight="1">
      <c r="A28" s="850"/>
      <c r="B28" s="861"/>
      <c r="C28" s="1680"/>
      <c r="D28" s="1680"/>
      <c r="E28" s="885"/>
      <c r="F28" s="1178">
        <v>2009</v>
      </c>
      <c r="G28" s="887"/>
      <c r="H28" s="1659">
        <v>2010</v>
      </c>
      <c r="I28" s="1659"/>
      <c r="J28" s="1659"/>
      <c r="K28" s="1659"/>
      <c r="L28" s="1659"/>
      <c r="M28" s="1659"/>
      <c r="N28" s="1659"/>
      <c r="O28" s="1219"/>
      <c r="P28" s="850"/>
    </row>
    <row r="29" spans="1:16" ht="13.5" hidden="1" customHeight="1">
      <c r="A29" s="850"/>
      <c r="B29" s="861"/>
      <c r="C29" s="885"/>
      <c r="D29" s="885"/>
      <c r="E29" s="885"/>
      <c r="F29" s="890" t="s">
        <v>453</v>
      </c>
      <c r="G29" s="861"/>
      <c r="H29" s="890" t="s">
        <v>673</v>
      </c>
      <c r="I29" s="861"/>
      <c r="J29" s="890" t="s">
        <v>454</v>
      </c>
      <c r="K29" s="861"/>
      <c r="L29" s="1218" t="s">
        <v>674</v>
      </c>
      <c r="M29" s="861"/>
      <c r="N29" s="890" t="s">
        <v>453</v>
      </c>
      <c r="O29" s="1219"/>
      <c r="P29" s="850"/>
    </row>
    <row r="30" spans="1:16" s="1226" customFormat="1" ht="23.25" customHeight="1">
      <c r="A30" s="1220"/>
      <c r="B30" s="1221"/>
      <c r="C30" s="1653" t="s">
        <v>101</v>
      </c>
      <c r="D30" s="1653"/>
      <c r="E30" s="1222"/>
      <c r="F30" s="1223">
        <v>5.01</v>
      </c>
      <c r="G30" s="1224"/>
      <c r="H30" s="1223">
        <v>5.05</v>
      </c>
      <c r="I30" s="1224"/>
      <c r="J30" s="1223">
        <v>5.04</v>
      </c>
      <c r="K30" s="1224"/>
      <c r="L30" s="1223">
        <v>5.05</v>
      </c>
      <c r="M30" s="1224"/>
      <c r="N30" s="1223">
        <v>5.0599999999999996</v>
      </c>
      <c r="O30" s="1225"/>
      <c r="P30" s="1220"/>
    </row>
    <row r="31" spans="1:16" ht="18" customHeight="1">
      <c r="A31" s="850"/>
      <c r="B31" s="861"/>
      <c r="C31" s="621" t="s">
        <v>140</v>
      </c>
      <c r="D31" s="891"/>
      <c r="E31" s="885"/>
      <c r="F31" s="1172">
        <v>11.61</v>
      </c>
      <c r="G31" s="925"/>
      <c r="H31" s="1172">
        <v>11.7</v>
      </c>
      <c r="I31" s="925"/>
      <c r="J31" s="1172">
        <v>11.7</v>
      </c>
      <c r="K31" s="925"/>
      <c r="L31" s="1172">
        <v>11.8</v>
      </c>
      <c r="M31" s="925"/>
      <c r="N31" s="1172">
        <v>11.87</v>
      </c>
      <c r="O31" s="1225"/>
      <c r="P31" s="850"/>
    </row>
    <row r="32" spans="1:16" ht="18" customHeight="1">
      <c r="A32" s="850"/>
      <c r="B32" s="861"/>
      <c r="C32" s="621" t="s">
        <v>139</v>
      </c>
      <c r="D32" s="925"/>
      <c r="E32" s="861"/>
      <c r="F32" s="1172">
        <v>4.2</v>
      </c>
      <c r="G32" s="925"/>
      <c r="H32" s="1172">
        <v>4.21</v>
      </c>
      <c r="I32" s="925"/>
      <c r="J32" s="1172">
        <v>4.2</v>
      </c>
      <c r="K32" s="925"/>
      <c r="L32" s="1172">
        <v>4.2</v>
      </c>
      <c r="M32" s="925"/>
      <c r="N32" s="1172">
        <v>4.22</v>
      </c>
      <c r="O32" s="1225"/>
      <c r="P32" s="850"/>
    </row>
    <row r="33" spans="1:16" ht="18" customHeight="1">
      <c r="A33" s="850"/>
      <c r="B33" s="861"/>
      <c r="C33" s="621" t="s">
        <v>138</v>
      </c>
      <c r="D33" s="925"/>
      <c r="E33" s="861"/>
      <c r="F33" s="1172">
        <v>4.1100000000000003</v>
      </c>
      <c r="G33" s="925"/>
      <c r="H33" s="1172">
        <v>4.1500000000000004</v>
      </c>
      <c r="I33" s="925"/>
      <c r="J33" s="1172">
        <v>4.18</v>
      </c>
      <c r="K33" s="925"/>
      <c r="L33" s="1172">
        <v>4.12</v>
      </c>
      <c r="M33" s="925"/>
      <c r="N33" s="1172">
        <v>4.1500000000000004</v>
      </c>
      <c r="O33" s="1225"/>
      <c r="P33" s="850"/>
    </row>
    <row r="34" spans="1:16" ht="18" customHeight="1">
      <c r="A34" s="850"/>
      <c r="B34" s="861"/>
      <c r="C34" s="621" t="s">
        <v>137</v>
      </c>
      <c r="D34" s="891"/>
      <c r="E34" s="863"/>
      <c r="F34" s="1172">
        <v>7.28</v>
      </c>
      <c r="G34" s="925"/>
      <c r="H34" s="1172">
        <v>7.32</v>
      </c>
      <c r="I34" s="925"/>
      <c r="J34" s="1172">
        <v>7.23</v>
      </c>
      <c r="K34" s="925"/>
      <c r="L34" s="1172">
        <v>7.27</v>
      </c>
      <c r="M34" s="925"/>
      <c r="N34" s="1172">
        <v>7.28</v>
      </c>
      <c r="O34" s="1219"/>
      <c r="P34" s="850"/>
    </row>
    <row r="35" spans="1:16" ht="18" customHeight="1">
      <c r="A35" s="850"/>
      <c r="B35" s="861"/>
      <c r="C35" s="621" t="s">
        <v>136</v>
      </c>
      <c r="D35" s="925"/>
      <c r="E35" s="861"/>
      <c r="F35" s="1172">
        <v>4.5</v>
      </c>
      <c r="G35" s="925"/>
      <c r="H35" s="1172">
        <v>4.6399999999999997</v>
      </c>
      <c r="I35" s="925"/>
      <c r="J35" s="1172">
        <v>4.6399999999999997</v>
      </c>
      <c r="K35" s="925"/>
      <c r="L35" s="1172">
        <v>4.5999999999999996</v>
      </c>
      <c r="M35" s="925"/>
      <c r="N35" s="1172">
        <v>4.57</v>
      </c>
      <c r="O35" s="1219"/>
      <c r="P35" s="850"/>
    </row>
    <row r="36" spans="1:16" ht="18" customHeight="1">
      <c r="A36" s="850"/>
      <c r="B36" s="861"/>
      <c r="C36" s="621" t="s">
        <v>135</v>
      </c>
      <c r="D36" s="925"/>
      <c r="E36" s="861"/>
      <c r="F36" s="1172">
        <v>4.3600000000000003</v>
      </c>
      <c r="G36" s="925"/>
      <c r="H36" s="1172">
        <v>4.37</v>
      </c>
      <c r="I36" s="925"/>
      <c r="J36" s="1172">
        <v>4.37</v>
      </c>
      <c r="K36" s="925"/>
      <c r="L36" s="1172">
        <v>4.3499999999999996</v>
      </c>
      <c r="M36" s="925"/>
      <c r="N36" s="1172">
        <v>4.37</v>
      </c>
      <c r="O36" s="1219"/>
      <c r="P36" s="850"/>
    </row>
    <row r="37" spans="1:16" ht="18" customHeight="1">
      <c r="A37" s="850"/>
      <c r="B37" s="861"/>
      <c r="C37" s="621" t="s">
        <v>134</v>
      </c>
      <c r="D37" s="925"/>
      <c r="E37" s="861"/>
      <c r="F37" s="1172">
        <v>4.33</v>
      </c>
      <c r="G37" s="925"/>
      <c r="H37" s="1172">
        <v>4.32</v>
      </c>
      <c r="I37" s="925"/>
      <c r="J37" s="1172">
        <v>4.3899999999999997</v>
      </c>
      <c r="K37" s="925"/>
      <c r="L37" s="1172">
        <v>4.34</v>
      </c>
      <c r="M37" s="925"/>
      <c r="N37" s="1172">
        <v>4.38</v>
      </c>
      <c r="O37" s="1219"/>
      <c r="P37" s="850"/>
    </row>
    <row r="38" spans="1:16" ht="18" customHeight="1">
      <c r="A38" s="850"/>
      <c r="B38" s="861"/>
      <c r="C38" s="621" t="s">
        <v>133</v>
      </c>
      <c r="D38" s="925"/>
      <c r="E38" s="861"/>
      <c r="F38" s="1172">
        <v>4.25</v>
      </c>
      <c r="G38" s="925"/>
      <c r="H38" s="1172">
        <v>4.2699999999999996</v>
      </c>
      <c r="I38" s="925"/>
      <c r="J38" s="1172">
        <v>4.2699999999999996</v>
      </c>
      <c r="K38" s="925"/>
      <c r="L38" s="1172">
        <v>4.32</v>
      </c>
      <c r="M38" s="925"/>
      <c r="N38" s="1172">
        <v>4.32</v>
      </c>
      <c r="O38" s="1219"/>
      <c r="P38" s="850"/>
    </row>
    <row r="39" spans="1:16" ht="18" customHeight="1">
      <c r="A39" s="850"/>
      <c r="B39" s="861"/>
      <c r="C39" s="621" t="s">
        <v>132</v>
      </c>
      <c r="D39" s="925"/>
      <c r="E39" s="861"/>
      <c r="F39" s="1172">
        <v>4.1900000000000004</v>
      </c>
      <c r="G39" s="925"/>
      <c r="H39" s="1172">
        <v>4.2</v>
      </c>
      <c r="I39" s="925"/>
      <c r="J39" s="1172">
        <v>4.24</v>
      </c>
      <c r="K39" s="925"/>
      <c r="L39" s="1172">
        <v>4.28</v>
      </c>
      <c r="M39" s="925"/>
      <c r="N39" s="1172">
        <v>4.29</v>
      </c>
      <c r="O39" s="1219"/>
      <c r="P39" s="850"/>
    </row>
    <row r="40" spans="1:16" ht="18" customHeight="1">
      <c r="A40" s="850"/>
      <c r="B40" s="861"/>
      <c r="C40" s="621" t="s">
        <v>131</v>
      </c>
      <c r="D40" s="925"/>
      <c r="E40" s="861"/>
      <c r="F40" s="1172">
        <v>4.75</v>
      </c>
      <c r="G40" s="925"/>
      <c r="H40" s="1172">
        <v>4.75</v>
      </c>
      <c r="I40" s="925"/>
      <c r="J40" s="1172">
        <v>4.75</v>
      </c>
      <c r="K40" s="925"/>
      <c r="L40" s="1172">
        <v>4.8600000000000003</v>
      </c>
      <c r="M40" s="925"/>
      <c r="N40" s="1172">
        <v>4.8600000000000003</v>
      </c>
      <c r="O40" s="1219"/>
      <c r="P40" s="850"/>
    </row>
    <row r="41" spans="1:16" ht="18" customHeight="1">
      <c r="A41" s="850"/>
      <c r="B41" s="861"/>
      <c r="C41" s="621" t="s">
        <v>130</v>
      </c>
      <c r="D41" s="891"/>
      <c r="E41" s="863"/>
      <c r="F41" s="1172">
        <v>4.96</v>
      </c>
      <c r="G41" s="925"/>
      <c r="H41" s="1172">
        <v>5.05</v>
      </c>
      <c r="I41" s="925"/>
      <c r="J41" s="1172">
        <v>5.01</v>
      </c>
      <c r="K41" s="925"/>
      <c r="L41" s="1172">
        <v>5.0199999999999996</v>
      </c>
      <c r="M41" s="925"/>
      <c r="N41" s="1172">
        <v>5.01</v>
      </c>
      <c r="O41" s="1219"/>
      <c r="P41" s="850"/>
    </row>
    <row r="42" spans="1:16" ht="18" customHeight="1">
      <c r="A42" s="850"/>
      <c r="B42" s="861"/>
      <c r="C42" s="621" t="s">
        <v>129</v>
      </c>
      <c r="D42" s="925"/>
      <c r="E42" s="861"/>
      <c r="F42" s="1172">
        <v>4.2699999999999996</v>
      </c>
      <c r="G42" s="925"/>
      <c r="H42" s="1172">
        <v>4.26</v>
      </c>
      <c r="I42" s="925"/>
      <c r="J42" s="1172">
        <v>4.25</v>
      </c>
      <c r="K42" s="925"/>
      <c r="L42" s="1172">
        <v>4.2699999999999996</v>
      </c>
      <c r="M42" s="925"/>
      <c r="N42" s="1172">
        <v>4.3</v>
      </c>
      <c r="O42" s="1219"/>
      <c r="P42" s="850"/>
    </row>
    <row r="43" spans="1:16" ht="18" customHeight="1">
      <c r="A43" s="850"/>
      <c r="B43" s="861"/>
      <c r="C43" s="621" t="s">
        <v>128</v>
      </c>
      <c r="D43" s="925"/>
      <c r="E43" s="861"/>
      <c r="F43" s="1172">
        <v>4.8099999999999996</v>
      </c>
      <c r="G43" s="925"/>
      <c r="H43" s="1172">
        <v>4.83</v>
      </c>
      <c r="I43" s="925"/>
      <c r="J43" s="1172">
        <v>4.8099999999999996</v>
      </c>
      <c r="K43" s="925"/>
      <c r="L43" s="1172">
        <v>4.82</v>
      </c>
      <c r="M43" s="925"/>
      <c r="N43" s="1172">
        <v>4.9000000000000004</v>
      </c>
      <c r="O43" s="1219"/>
      <c r="P43" s="850"/>
    </row>
    <row r="44" spans="1:16" ht="18" customHeight="1">
      <c r="A44" s="850"/>
      <c r="B44" s="861"/>
      <c r="C44" s="621" t="s">
        <v>127</v>
      </c>
      <c r="D44" s="925"/>
      <c r="E44" s="861"/>
      <c r="F44" s="1172">
        <v>4.79</v>
      </c>
      <c r="G44" s="925"/>
      <c r="H44" s="1172">
        <v>4.82</v>
      </c>
      <c r="I44" s="925"/>
      <c r="J44" s="1172">
        <v>4.8</v>
      </c>
      <c r="K44" s="925"/>
      <c r="L44" s="1172">
        <v>4.78</v>
      </c>
      <c r="M44" s="925"/>
      <c r="N44" s="1172">
        <v>4.8</v>
      </c>
      <c r="O44" s="1219"/>
      <c r="P44" s="850"/>
    </row>
    <row r="45" spans="1:16" ht="18" customHeight="1">
      <c r="A45" s="850"/>
      <c r="B45" s="861"/>
      <c r="C45" s="621" t="s">
        <v>126</v>
      </c>
      <c r="D45" s="925"/>
      <c r="E45" s="861"/>
      <c r="F45" s="1172">
        <v>4.6100000000000003</v>
      </c>
      <c r="G45" s="925"/>
      <c r="H45" s="1172">
        <v>4.6100000000000003</v>
      </c>
      <c r="I45" s="925"/>
      <c r="J45" s="1172">
        <v>4.6100000000000003</v>
      </c>
      <c r="K45" s="925"/>
      <c r="L45" s="1172">
        <v>4.6500000000000004</v>
      </c>
      <c r="M45" s="925"/>
      <c r="N45" s="1172">
        <v>4.6500000000000004</v>
      </c>
      <c r="O45" s="1219"/>
      <c r="P45" s="850"/>
    </row>
    <row r="46" spans="1:16" ht="18" customHeight="1">
      <c r="A46" s="850"/>
      <c r="B46" s="861"/>
      <c r="C46" s="621" t="s">
        <v>125</v>
      </c>
      <c r="D46" s="925"/>
      <c r="E46" s="861"/>
      <c r="F46" s="1172">
        <v>3.69</v>
      </c>
      <c r="G46" s="925"/>
      <c r="H46" s="1172">
        <v>3.73</v>
      </c>
      <c r="I46" s="925"/>
      <c r="J46" s="1172">
        <v>3.71</v>
      </c>
      <c r="K46" s="925"/>
      <c r="L46" s="1172">
        <v>3.75</v>
      </c>
      <c r="M46" s="925"/>
      <c r="N46" s="1172">
        <v>3.76</v>
      </c>
      <c r="O46" s="1219"/>
      <c r="P46" s="850"/>
    </row>
    <row r="47" spans="1:16" ht="6" customHeight="1">
      <c r="A47" s="850"/>
      <c r="B47" s="861"/>
      <c r="C47" s="621"/>
      <c r="D47" s="925"/>
      <c r="E47" s="861"/>
      <c r="F47" s="913"/>
      <c r="G47" s="913"/>
      <c r="H47" s="913"/>
      <c r="I47" s="913"/>
      <c r="J47" s="913"/>
      <c r="K47" s="913"/>
      <c r="L47" s="913"/>
      <c r="M47" s="913"/>
      <c r="N47" s="913"/>
      <c r="O47" s="1219"/>
      <c r="P47" s="850"/>
    </row>
    <row r="48" spans="1:16" ht="18" customHeight="1">
      <c r="A48" s="850"/>
      <c r="B48" s="861"/>
      <c r="C48" s="1593"/>
      <c r="D48" s="1593"/>
      <c r="E48" s="1593"/>
      <c r="F48" s="1593"/>
      <c r="G48" s="1593"/>
      <c r="H48" s="1593"/>
      <c r="I48" s="1593"/>
      <c r="J48" s="1593"/>
      <c r="K48" s="1593"/>
      <c r="L48" s="1593"/>
      <c r="M48" s="1593"/>
      <c r="N48" s="1593"/>
      <c r="O48" s="1219"/>
      <c r="P48" s="850"/>
    </row>
    <row r="49" spans="1:246" ht="13.5" customHeight="1">
      <c r="A49" s="1227"/>
      <c r="B49" s="1227"/>
      <c r="C49" s="924" t="s">
        <v>124</v>
      </c>
      <c r="E49" s="1227"/>
      <c r="F49" s="1227"/>
      <c r="G49" s="1227"/>
      <c r="H49" s="1227"/>
      <c r="I49" s="1227"/>
      <c r="J49" s="1227"/>
      <c r="K49" s="1227"/>
      <c r="L49" s="1227"/>
      <c r="M49" s="1227"/>
      <c r="N49" s="1227"/>
      <c r="O49" s="1219"/>
      <c r="P49" s="1227"/>
      <c r="Q49" s="1227"/>
      <c r="R49" s="1227"/>
      <c r="S49" s="1227"/>
      <c r="T49" s="1227"/>
      <c r="U49" s="1227"/>
      <c r="V49" s="1227"/>
      <c r="W49" s="1227"/>
      <c r="X49" s="1227"/>
      <c r="Y49" s="1227"/>
      <c r="Z49" s="1227"/>
      <c r="AA49" s="1227"/>
      <c r="AB49" s="1227"/>
      <c r="AC49" s="1227"/>
      <c r="AD49" s="1227"/>
      <c r="AE49" s="1227"/>
      <c r="AF49" s="1227"/>
      <c r="AG49" s="1227"/>
      <c r="AH49" s="1227"/>
      <c r="AI49" s="1227"/>
      <c r="AJ49" s="1227"/>
      <c r="AK49" s="1227"/>
      <c r="AL49" s="1227"/>
      <c r="AM49" s="1227"/>
      <c r="AN49" s="1227"/>
      <c r="AO49" s="1227"/>
      <c r="AP49" s="1227"/>
      <c r="AQ49" s="1227"/>
      <c r="AR49" s="1227"/>
      <c r="AS49" s="1227"/>
      <c r="AT49" s="1227"/>
      <c r="AU49" s="1227"/>
      <c r="AV49" s="1227"/>
      <c r="AW49" s="1227"/>
      <c r="AX49" s="1227"/>
      <c r="AY49" s="1227"/>
      <c r="AZ49" s="1227"/>
      <c r="BA49" s="1227"/>
      <c r="BB49" s="1227"/>
      <c r="BC49" s="1227"/>
      <c r="BD49" s="1227"/>
      <c r="BE49" s="1227"/>
      <c r="BF49" s="1227"/>
      <c r="BG49" s="1227"/>
      <c r="BH49" s="1227"/>
      <c r="BI49" s="1227"/>
      <c r="BJ49" s="1227"/>
      <c r="BK49" s="1227"/>
      <c r="BL49" s="1227"/>
      <c r="BM49" s="1227"/>
      <c r="BN49" s="1227"/>
      <c r="BO49" s="1227"/>
      <c r="BP49" s="1227"/>
      <c r="BQ49" s="1227"/>
      <c r="BR49" s="1227"/>
      <c r="BS49" s="1227"/>
      <c r="BT49" s="1227"/>
      <c r="BU49" s="1227"/>
      <c r="BV49" s="1227"/>
      <c r="BW49" s="1227"/>
      <c r="BX49" s="1227"/>
      <c r="BY49" s="1227"/>
      <c r="BZ49" s="1227"/>
      <c r="CA49" s="1227"/>
      <c r="CB49" s="1227"/>
      <c r="CC49" s="1227"/>
      <c r="CD49" s="1227"/>
      <c r="CE49" s="1227"/>
      <c r="CF49" s="1227"/>
      <c r="CG49" s="1227"/>
      <c r="CH49" s="1227"/>
      <c r="CI49" s="1227"/>
      <c r="CJ49" s="1227"/>
      <c r="CK49" s="1227"/>
      <c r="CL49" s="1227"/>
      <c r="CM49" s="1227"/>
      <c r="CN49" s="1227"/>
      <c r="CO49" s="1227"/>
      <c r="CP49" s="1227"/>
      <c r="CQ49" s="1227"/>
      <c r="CR49" s="1227"/>
      <c r="CS49" s="1227"/>
      <c r="CT49" s="1227"/>
      <c r="CU49" s="1227"/>
      <c r="CV49" s="1227"/>
      <c r="CW49" s="1227"/>
      <c r="CX49" s="1227"/>
      <c r="CY49" s="1227"/>
      <c r="CZ49" s="1227"/>
      <c r="DA49" s="1227"/>
      <c r="DB49" s="1227"/>
      <c r="DC49" s="1227"/>
      <c r="DD49" s="1227"/>
      <c r="DE49" s="1227"/>
      <c r="DF49" s="1227"/>
      <c r="DG49" s="1227"/>
      <c r="DH49" s="1227"/>
      <c r="DI49" s="1227"/>
      <c r="DJ49" s="1227"/>
      <c r="DK49" s="1227"/>
      <c r="DL49" s="1227"/>
      <c r="DM49" s="1227"/>
      <c r="DN49" s="1227"/>
      <c r="DO49" s="1227"/>
      <c r="DP49" s="1227"/>
      <c r="DQ49" s="1227"/>
      <c r="DR49" s="1227"/>
      <c r="DS49" s="1227"/>
      <c r="DT49" s="1227"/>
      <c r="DU49" s="1227"/>
      <c r="DV49" s="1227"/>
      <c r="DW49" s="1227"/>
      <c r="DX49" s="1227"/>
      <c r="DY49" s="1227"/>
      <c r="DZ49" s="1227"/>
      <c r="EA49" s="1227"/>
      <c r="EB49" s="1227"/>
      <c r="EC49" s="1227"/>
      <c r="ED49" s="1227"/>
      <c r="EE49" s="1227"/>
      <c r="EF49" s="1227"/>
      <c r="EG49" s="1227"/>
      <c r="EH49" s="1227"/>
      <c r="EI49" s="1227"/>
      <c r="EJ49" s="1227"/>
      <c r="EK49" s="1227"/>
      <c r="EL49" s="1227"/>
      <c r="EM49" s="1227"/>
      <c r="EN49" s="1227"/>
      <c r="EO49" s="1227"/>
      <c r="EP49" s="1227"/>
      <c r="EQ49" s="1227"/>
      <c r="ER49" s="1227"/>
      <c r="ES49" s="1227"/>
      <c r="ET49" s="1227"/>
      <c r="EU49" s="1227"/>
      <c r="EV49" s="1227"/>
      <c r="EW49" s="1227"/>
      <c r="EX49" s="1227"/>
      <c r="EY49" s="1227"/>
      <c r="EZ49" s="1227"/>
      <c r="FA49" s="1227"/>
      <c r="FB49" s="1227"/>
      <c r="FC49" s="1227"/>
      <c r="FD49" s="1227"/>
      <c r="FE49" s="1227"/>
      <c r="FF49" s="1227"/>
      <c r="FG49" s="1227"/>
      <c r="FH49" s="1227"/>
      <c r="FI49" s="1227"/>
      <c r="FJ49" s="1227"/>
      <c r="FK49" s="1227"/>
      <c r="FL49" s="1227"/>
      <c r="FM49" s="1227"/>
      <c r="FN49" s="1227"/>
      <c r="FO49" s="1227"/>
      <c r="FP49" s="1227"/>
      <c r="FQ49" s="1227"/>
      <c r="FR49" s="1227"/>
      <c r="FS49" s="1227"/>
      <c r="FT49" s="1227"/>
      <c r="FU49" s="1227"/>
      <c r="FV49" s="1227"/>
      <c r="FW49" s="1227"/>
      <c r="FX49" s="1227"/>
      <c r="FY49" s="1227"/>
      <c r="FZ49" s="1227"/>
      <c r="GA49" s="1227"/>
      <c r="GB49" s="1227"/>
      <c r="GC49" s="1227"/>
      <c r="GD49" s="1227"/>
      <c r="GE49" s="1227"/>
      <c r="GF49" s="1227"/>
      <c r="GG49" s="1227"/>
      <c r="GH49" s="1227"/>
      <c r="GI49" s="1227"/>
      <c r="GJ49" s="1227"/>
      <c r="GK49" s="1227"/>
      <c r="GL49" s="1227"/>
      <c r="GM49" s="1227"/>
      <c r="GN49" s="1227"/>
      <c r="GO49" s="1227"/>
      <c r="GP49" s="1227"/>
      <c r="GQ49" s="1227"/>
      <c r="GR49" s="1227"/>
      <c r="GS49" s="1227"/>
      <c r="GT49" s="1227"/>
      <c r="GU49" s="1227"/>
      <c r="GV49" s="1227"/>
      <c r="GW49" s="1227"/>
      <c r="GX49" s="1227"/>
      <c r="GY49" s="1227"/>
      <c r="GZ49" s="1227"/>
      <c r="HA49" s="1227"/>
      <c r="HB49" s="1227"/>
      <c r="HC49" s="1227"/>
      <c r="HD49" s="1227"/>
      <c r="HE49" s="1227"/>
      <c r="HF49" s="1227"/>
      <c r="HG49" s="1227"/>
      <c r="HH49" s="1227"/>
      <c r="HI49" s="1227"/>
      <c r="HJ49" s="1227"/>
      <c r="HK49" s="1227"/>
      <c r="HL49" s="1227"/>
      <c r="HM49" s="1227"/>
      <c r="HN49" s="1227"/>
      <c r="HO49" s="1227"/>
      <c r="HP49" s="1227"/>
      <c r="HQ49" s="1227"/>
      <c r="HR49" s="1227"/>
      <c r="HS49" s="1227"/>
      <c r="HT49" s="1227"/>
      <c r="HU49" s="1227"/>
      <c r="HV49" s="1227"/>
      <c r="HW49" s="1227"/>
      <c r="HX49" s="1227"/>
      <c r="HY49" s="1227"/>
      <c r="HZ49" s="1227"/>
      <c r="IA49" s="1227"/>
      <c r="IB49" s="1227"/>
      <c r="IC49" s="1227"/>
      <c r="ID49" s="1227"/>
      <c r="IE49" s="1227"/>
      <c r="IF49" s="1227"/>
      <c r="IG49" s="1227"/>
      <c r="IH49" s="1227"/>
      <c r="II49" s="1227"/>
      <c r="IJ49" s="1227"/>
      <c r="IK49" s="1227"/>
      <c r="IL49" s="1227"/>
    </row>
    <row r="50" spans="1:246" ht="13.5" customHeight="1" thickBot="1">
      <c r="A50" s="850"/>
      <c r="B50" s="861"/>
      <c r="C50" s="1228" t="s">
        <v>123</v>
      </c>
      <c r="D50" s="886"/>
      <c r="E50" s="886"/>
      <c r="F50" s="886"/>
      <c r="G50" s="886"/>
      <c r="H50" s="886"/>
      <c r="I50" s="886"/>
      <c r="J50" s="886"/>
      <c r="K50" s="886"/>
      <c r="L50" s="886"/>
      <c r="M50" s="886"/>
      <c r="N50" s="886"/>
      <c r="O50" s="1219"/>
      <c r="P50" s="850"/>
    </row>
    <row r="51" spans="1:246" ht="15.75" hidden="1" customHeight="1" thickBot="1">
      <c r="A51" s="850"/>
      <c r="B51" s="861"/>
      <c r="C51" s="1511" t="s">
        <v>675</v>
      </c>
      <c r="D51" s="1511"/>
      <c r="E51" s="1511"/>
      <c r="F51" s="1511"/>
      <c r="G51" s="1511"/>
      <c r="H51" s="1511"/>
      <c r="I51" s="1511"/>
      <c r="J51" s="1511"/>
      <c r="K51" s="1511"/>
      <c r="L51" s="1511"/>
      <c r="M51" s="1511"/>
      <c r="N51" s="1511"/>
      <c r="O51" s="1219"/>
      <c r="P51" s="850"/>
    </row>
    <row r="52" spans="1:246" ht="13.5" thickBot="1">
      <c r="A52" s="850"/>
      <c r="B52" s="850"/>
      <c r="C52" s="850"/>
      <c r="D52" s="1227"/>
      <c r="E52" s="861"/>
      <c r="F52" s="861"/>
      <c r="G52" s="861"/>
      <c r="H52" s="861"/>
      <c r="I52" s="861"/>
      <c r="J52" s="861"/>
      <c r="K52" s="861"/>
      <c r="L52" s="861"/>
      <c r="M52" s="1229"/>
      <c r="N52" s="1230" t="s">
        <v>339</v>
      </c>
      <c r="O52" s="1231">
        <v>15</v>
      </c>
      <c r="P52" s="850"/>
    </row>
    <row r="58" spans="1:246">
      <c r="B58" s="874"/>
    </row>
    <row r="63" spans="1:246" ht="8.25" customHeight="1"/>
    <row r="65" spans="6:15" ht="9" customHeight="1">
      <c r="O65" s="928"/>
    </row>
    <row r="66" spans="6:15" ht="8.25" customHeight="1">
      <c r="F66" s="1670"/>
      <c r="G66" s="1670"/>
      <c r="H66" s="1670"/>
      <c r="I66" s="1670"/>
      <c r="J66" s="1670"/>
      <c r="K66" s="1670"/>
      <c r="L66" s="1670"/>
      <c r="M66" s="1670"/>
      <c r="N66" s="1670"/>
      <c r="O66" s="1670"/>
    </row>
    <row r="67" spans="6:15" ht="9.75" customHeight="1"/>
    <row r="81" ht="10.5" customHeight="1"/>
    <row r="82" ht="10.5" customHeight="1"/>
    <row r="83" ht="10.5" customHeight="1"/>
    <row r="84" ht="10.5" customHeight="1"/>
    <row r="85" ht="10.5" customHeight="1"/>
    <row r="86" ht="10.5" customHeight="1"/>
    <row r="87" ht="10.5" customHeight="1"/>
    <row r="88" ht="10.5" customHeight="1"/>
    <row r="89" ht="10.5" customHeight="1"/>
    <row r="90" ht="10.5" customHeight="1"/>
    <row r="91" ht="10.5" customHeight="1"/>
  </sheetData>
  <mergeCells count="11">
    <mergeCell ref="C30:D30"/>
    <mergeCell ref="C48:N48"/>
    <mergeCell ref="C51:N51"/>
    <mergeCell ref="F66:O66"/>
    <mergeCell ref="C1:D1"/>
    <mergeCell ref="B2:D2"/>
    <mergeCell ref="C5:D6"/>
    <mergeCell ref="H6:N6"/>
    <mergeCell ref="C8:D8"/>
    <mergeCell ref="C27:D28"/>
    <mergeCell ref="H28:N28"/>
  </mergeCells>
  <printOptions horizontalCentered="1"/>
  <pageMargins left="0.15748031496062992" right="0.15748031496062992" top="0.19685039370078741" bottom="0.19685039370078741" header="0" footer="0"/>
  <pageSetup paperSize="9" orientation="portrait" r:id="rId1"/>
  <headerFooter alignWithMargins="0"/>
</worksheet>
</file>

<file path=xl/worksheets/sheet14.xml><?xml version="1.0" encoding="utf-8"?>
<worksheet xmlns="http://schemas.openxmlformats.org/spreadsheetml/2006/main" xmlns:r="http://schemas.openxmlformats.org/officeDocument/2006/relationships">
  <sheetPr>
    <tabColor indexed="20"/>
  </sheetPr>
  <dimension ref="A1:BB107"/>
  <sheetViews>
    <sheetView topLeftCell="A43" zoomScaleNormal="100" workbookViewId="0">
      <selection activeCell="C56" sqref="C56:E56"/>
    </sheetView>
  </sheetViews>
  <sheetFormatPr defaultRowHeight="12.75"/>
  <cols>
    <col min="1" max="1" width="1" style="855" customWidth="1"/>
    <col min="2" max="2" width="2.5703125" style="855" customWidth="1"/>
    <col min="3" max="3" width="0.140625" style="855" customWidth="1"/>
    <col min="4" max="4" width="26.5703125" style="855" customWidth="1"/>
    <col min="5" max="5" width="0.28515625" style="855" hidden="1" customWidth="1"/>
    <col min="6" max="6" width="5.28515625" style="855" customWidth="1"/>
    <col min="7" max="7" width="0.28515625" style="855" customWidth="1"/>
    <col min="8" max="8" width="4.85546875" style="855" customWidth="1"/>
    <col min="9" max="9" width="0.28515625" style="855" customWidth="1"/>
    <col min="10" max="10" width="5.140625" style="855" customWidth="1"/>
    <col min="11" max="11" width="0.28515625" style="855" customWidth="1"/>
    <col min="12" max="12" width="5.28515625" style="855" customWidth="1"/>
    <col min="13" max="13" width="0.28515625" style="855" customWidth="1"/>
    <col min="14" max="14" width="5.140625" style="855" customWidth="1"/>
    <col min="15" max="15" width="0.42578125" style="855" customWidth="1"/>
    <col min="16" max="16" width="4.85546875" style="855" customWidth="1"/>
    <col min="17" max="17" width="0.28515625" style="855" customWidth="1"/>
    <col min="18" max="18" width="5" style="855" customWidth="1"/>
    <col min="19" max="19" width="0.42578125" style="855" customWidth="1"/>
    <col min="20" max="20" width="5.28515625" style="855" customWidth="1"/>
    <col min="21" max="21" width="0.42578125" style="855" customWidth="1"/>
    <col min="22" max="22" width="5" style="855" customWidth="1"/>
    <col min="23" max="23" width="0.42578125" style="855" customWidth="1"/>
    <col min="24" max="24" width="4.5703125" style="855" customWidth="1"/>
    <col min="25" max="25" width="0.42578125" style="855" customWidth="1"/>
    <col min="26" max="26" width="4.28515625" style="855" customWidth="1"/>
    <col min="27" max="27" width="0.42578125" style="1232" customWidth="1"/>
    <col min="28" max="28" width="4.42578125" style="855" customWidth="1"/>
    <col min="29" max="29" width="0.42578125" style="855" customWidth="1"/>
    <col min="30" max="30" width="5" style="855" customWidth="1"/>
    <col min="31" max="31" width="2.5703125" style="855" customWidth="1"/>
    <col min="32" max="32" width="1" style="855" customWidth="1"/>
    <col min="33" max="16384" width="9.140625" style="855"/>
  </cols>
  <sheetData>
    <row r="1" spans="1:38" ht="13.5" customHeight="1" thickBot="1">
      <c r="A1" s="850"/>
      <c r="B1" s="1215"/>
      <c r="C1" s="1676" t="s">
        <v>40</v>
      </c>
      <c r="D1" s="1676"/>
      <c r="E1" s="1676"/>
      <c r="F1" s="1676"/>
      <c r="G1" s="1676"/>
      <c r="H1" s="1676"/>
      <c r="I1" s="1676"/>
      <c r="J1" s="852"/>
      <c r="K1" s="852"/>
      <c r="L1" s="852"/>
      <c r="M1" s="852"/>
      <c r="N1" s="852"/>
      <c r="O1" s="852"/>
      <c r="P1" s="852"/>
      <c r="Q1" s="852"/>
      <c r="R1" s="852"/>
      <c r="S1" s="852"/>
      <c r="T1" s="852"/>
      <c r="U1" s="852"/>
      <c r="V1" s="852"/>
      <c r="W1" s="852"/>
      <c r="X1" s="853"/>
      <c r="Y1" s="853"/>
      <c r="Z1" s="853"/>
      <c r="AA1" s="853"/>
      <c r="AB1" s="853"/>
      <c r="AC1" s="853"/>
      <c r="AD1" s="853" t="s">
        <v>222</v>
      </c>
      <c r="AE1" s="854"/>
      <c r="AF1" s="850"/>
    </row>
    <row r="2" spans="1:38" ht="6" customHeight="1">
      <c r="A2" s="850"/>
      <c r="B2" s="1233"/>
      <c r="C2" s="858"/>
      <c r="D2" s="858"/>
      <c r="E2" s="858"/>
      <c r="F2" s="860"/>
      <c r="G2" s="860"/>
      <c r="H2" s="860"/>
      <c r="I2" s="860"/>
      <c r="J2" s="860"/>
      <c r="K2" s="860"/>
      <c r="L2" s="860"/>
      <c r="M2" s="860"/>
      <c r="N2" s="860"/>
      <c r="O2" s="860"/>
      <c r="P2" s="860"/>
      <c r="Q2" s="860"/>
      <c r="R2" s="860"/>
      <c r="S2" s="861"/>
      <c r="T2" s="861"/>
      <c r="U2" s="861"/>
      <c r="V2" s="861"/>
      <c r="W2" s="861"/>
      <c r="X2" s="861"/>
      <c r="Y2" s="861"/>
      <c r="Z2" s="861"/>
      <c r="AA2" s="861"/>
      <c r="AB2" s="861"/>
      <c r="AC2" s="861"/>
      <c r="AD2" s="861"/>
      <c r="AE2" s="860"/>
      <c r="AF2" s="861"/>
    </row>
    <row r="3" spans="1:38" ht="11.25" customHeight="1" thickBot="1">
      <c r="A3" s="850"/>
      <c r="B3" s="862"/>
      <c r="C3" s="863"/>
      <c r="D3" s="863"/>
      <c r="E3" s="863"/>
      <c r="F3" s="861"/>
      <c r="G3" s="861"/>
      <c r="H3" s="861"/>
      <c r="I3" s="861"/>
      <c r="J3" s="861"/>
      <c r="K3" s="861"/>
      <c r="L3" s="861"/>
      <c r="M3" s="861"/>
      <c r="N3" s="861"/>
      <c r="O3" s="861"/>
      <c r="P3" s="864"/>
      <c r="Q3" s="864"/>
      <c r="R3" s="864"/>
      <c r="S3" s="864"/>
      <c r="T3" s="864"/>
      <c r="U3" s="864"/>
      <c r="V3" s="864"/>
      <c r="W3" s="864"/>
      <c r="X3" s="864"/>
      <c r="Y3" s="864"/>
      <c r="Z3" s="864"/>
      <c r="AA3" s="864"/>
      <c r="AB3" s="864"/>
      <c r="AC3" s="864"/>
      <c r="AD3" s="864" t="s">
        <v>103</v>
      </c>
      <c r="AE3" s="861"/>
      <c r="AF3" s="861"/>
    </row>
    <row r="4" spans="1:38" ht="13.5" customHeight="1" thickBot="1">
      <c r="A4" s="850"/>
      <c r="B4" s="862"/>
      <c r="C4" s="865" t="s">
        <v>221</v>
      </c>
      <c r="D4" s="882"/>
      <c r="E4" s="882"/>
      <c r="F4" s="883"/>
      <c r="G4" s="883"/>
      <c r="H4" s="883"/>
      <c r="I4" s="883"/>
      <c r="J4" s="883"/>
      <c r="K4" s="883"/>
      <c r="L4" s="883"/>
      <c r="M4" s="883"/>
      <c r="N4" s="883"/>
      <c r="O4" s="883"/>
      <c r="P4" s="883"/>
      <c r="Q4" s="883"/>
      <c r="R4" s="884"/>
      <c r="S4" s="884"/>
      <c r="T4" s="884"/>
      <c r="U4" s="884"/>
      <c r="V4" s="884"/>
      <c r="W4" s="884"/>
      <c r="X4" s="884"/>
      <c r="Y4" s="884"/>
      <c r="Z4" s="884"/>
      <c r="AA4" s="884"/>
      <c r="AB4" s="884"/>
      <c r="AC4" s="884"/>
      <c r="AD4" s="884"/>
      <c r="AE4" s="861"/>
      <c r="AF4" s="861"/>
    </row>
    <row r="5" spans="1:38" ht="3.75" customHeight="1">
      <c r="A5" s="850"/>
      <c r="B5" s="862"/>
      <c r="C5" s="863"/>
      <c r="D5" s="863"/>
      <c r="E5" s="863"/>
      <c r="F5" s="861"/>
      <c r="G5" s="861"/>
      <c r="H5" s="861"/>
      <c r="I5" s="861"/>
      <c r="J5" s="888"/>
      <c r="K5" s="888"/>
      <c r="L5" s="861"/>
      <c r="M5" s="861"/>
      <c r="N5" s="861"/>
      <c r="O5" s="861"/>
      <c r="P5" s="1234"/>
      <c r="Q5" s="1234"/>
      <c r="R5" s="1234"/>
      <c r="S5" s="1234"/>
      <c r="T5" s="1234"/>
      <c r="U5" s="1234"/>
      <c r="V5" s="1234"/>
      <c r="W5" s="1234"/>
      <c r="X5" s="1234"/>
      <c r="Y5" s="1234"/>
      <c r="Z5" s="1234"/>
      <c r="AA5" s="1234"/>
      <c r="AB5" s="1234"/>
      <c r="AC5" s="1234"/>
      <c r="AD5" s="1234"/>
      <c r="AE5" s="861"/>
      <c r="AF5" s="861"/>
    </row>
    <row r="6" spans="1:38" ht="13.5" customHeight="1">
      <c r="A6" s="850"/>
      <c r="B6" s="862"/>
      <c r="C6" s="1235" t="s">
        <v>220</v>
      </c>
      <c r="D6" s="1236"/>
      <c r="E6" s="1237"/>
      <c r="F6" s="1236"/>
      <c r="G6" s="1236"/>
      <c r="H6" s="1236"/>
      <c r="I6" s="1236"/>
      <c r="J6" s="1236"/>
      <c r="K6" s="1236"/>
      <c r="L6" s="1236"/>
      <c r="M6" s="1236"/>
      <c r="N6" s="1236"/>
      <c r="O6" s="1236"/>
      <c r="P6" s="1236"/>
      <c r="Q6" s="1236"/>
      <c r="R6" s="1236"/>
      <c r="S6" s="1236"/>
      <c r="T6" s="1236"/>
      <c r="U6" s="1236"/>
      <c r="V6" s="1236"/>
      <c r="W6" s="1236"/>
      <c r="X6" s="1236"/>
      <c r="Y6" s="1236"/>
      <c r="Z6" s="1236"/>
      <c r="AA6" s="1236"/>
      <c r="AB6" s="1236"/>
      <c r="AC6" s="1236"/>
      <c r="AD6" s="1238"/>
      <c r="AE6" s="861"/>
      <c r="AF6" s="861"/>
    </row>
    <row r="7" spans="1:38" ht="3.75" customHeight="1">
      <c r="A7" s="850"/>
      <c r="B7" s="862"/>
      <c r="C7" s="1712" t="s">
        <v>118</v>
      </c>
      <c r="D7" s="1712"/>
      <c r="E7" s="863"/>
      <c r="F7" s="888"/>
      <c r="G7" s="888"/>
      <c r="H7" s="888"/>
      <c r="I7" s="888"/>
      <c r="J7" s="888"/>
      <c r="K7" s="888"/>
      <c r="L7" s="888"/>
      <c r="M7" s="888"/>
      <c r="N7" s="888"/>
      <c r="O7" s="888"/>
      <c r="P7" s="1232"/>
      <c r="Q7" s="888"/>
      <c r="R7" s="888"/>
      <c r="S7" s="888"/>
      <c r="T7" s="888"/>
      <c r="U7" s="888"/>
      <c r="V7" s="861"/>
      <c r="W7" s="861"/>
      <c r="X7" s="861"/>
      <c r="Y7" s="861"/>
      <c r="Z7" s="861"/>
      <c r="AA7" s="861"/>
      <c r="AB7" s="861"/>
      <c r="AC7" s="887"/>
      <c r="AD7" s="861"/>
      <c r="AE7" s="861"/>
      <c r="AF7" s="861"/>
    </row>
    <row r="8" spans="1:38" ht="11.25" customHeight="1">
      <c r="A8" s="850"/>
      <c r="B8" s="862"/>
      <c r="C8" s="1713"/>
      <c r="D8" s="1713"/>
      <c r="E8" s="885"/>
      <c r="F8" s="1659">
        <v>2011</v>
      </c>
      <c r="G8" s="1659"/>
      <c r="H8" s="1659"/>
      <c r="I8" s="1659"/>
      <c r="J8" s="1659"/>
      <c r="K8" s="1659"/>
      <c r="L8" s="1659"/>
      <c r="M8" s="1659"/>
      <c r="N8" s="1659"/>
      <c r="O8" s="1659"/>
      <c r="P8" s="1659"/>
      <c r="Q8" s="1659"/>
      <c r="R8" s="1659"/>
      <c r="S8" s="1659"/>
      <c r="T8" s="1659"/>
      <c r="U8" s="1659"/>
      <c r="V8" s="1659"/>
      <c r="W8" s="1659"/>
      <c r="X8" s="1659"/>
      <c r="Y8" s="1659"/>
      <c r="Z8" s="1659"/>
      <c r="AA8" s="887"/>
      <c r="AB8" s="1659">
        <v>2012</v>
      </c>
      <c r="AC8" s="1659"/>
      <c r="AD8" s="1659"/>
      <c r="AE8" s="861"/>
      <c r="AF8" s="861"/>
    </row>
    <row r="9" spans="1:38" ht="11.25" customHeight="1">
      <c r="A9" s="850"/>
      <c r="B9" s="862"/>
      <c r="C9" s="885"/>
      <c r="D9" s="885"/>
      <c r="E9" s="885"/>
      <c r="F9" s="890" t="s">
        <v>170</v>
      </c>
      <c r="G9" s="886"/>
      <c r="H9" s="890" t="s">
        <v>169</v>
      </c>
      <c r="I9" s="886"/>
      <c r="J9" s="890" t="s">
        <v>168</v>
      </c>
      <c r="K9" s="886"/>
      <c r="L9" s="890" t="s">
        <v>167</v>
      </c>
      <c r="M9" s="886"/>
      <c r="N9" s="890" t="s">
        <v>166</v>
      </c>
      <c r="O9" s="886"/>
      <c r="P9" s="890" t="s">
        <v>165</v>
      </c>
      <c r="Q9" s="886"/>
      <c r="R9" s="890" t="s">
        <v>164</v>
      </c>
      <c r="S9" s="886"/>
      <c r="T9" s="890" t="s">
        <v>163</v>
      </c>
      <c r="U9" s="886"/>
      <c r="V9" s="890" t="s">
        <v>162</v>
      </c>
      <c r="W9" s="886"/>
      <c r="X9" s="890" t="s">
        <v>161</v>
      </c>
      <c r="Y9" s="886"/>
      <c r="Z9" s="890" t="s">
        <v>160</v>
      </c>
      <c r="AA9" s="886"/>
      <c r="AB9" s="890" t="s">
        <v>159</v>
      </c>
      <c r="AC9" s="886"/>
      <c r="AD9" s="890" t="s">
        <v>170</v>
      </c>
      <c r="AE9" s="886"/>
      <c r="AF9" s="861"/>
      <c r="AH9" s="1239"/>
      <c r="AI9" s="1239"/>
      <c r="AJ9" s="1239"/>
      <c r="AK9" s="1239"/>
      <c r="AL9" s="1239"/>
    </row>
    <row r="10" spans="1:38" s="1226" customFormat="1" ht="12.75" customHeight="1">
      <c r="A10" s="1220"/>
      <c r="B10" s="1240"/>
      <c r="C10" s="1691" t="s">
        <v>180</v>
      </c>
      <c r="D10" s="1691"/>
      <c r="E10" s="1241"/>
      <c r="F10" s="1242">
        <v>11</v>
      </c>
      <c r="G10" s="886"/>
      <c r="H10" s="1242">
        <v>8</v>
      </c>
      <c r="I10" s="886"/>
      <c r="J10" s="1242">
        <f>+J11+J12+J13+J15</f>
        <v>22</v>
      </c>
      <c r="K10" s="1242">
        <f>+K11+K12+K13+K15</f>
        <v>0</v>
      </c>
      <c r="L10" s="1242">
        <v>29</v>
      </c>
      <c r="M10" s="1242">
        <f>+M11+M12+M13+M15</f>
        <v>0</v>
      </c>
      <c r="N10" s="1242">
        <v>20</v>
      </c>
      <c r="O10" s="1242">
        <f>+O11+O12+O13+O15</f>
        <v>0</v>
      </c>
      <c r="P10" s="1242">
        <v>20</v>
      </c>
      <c r="Q10" s="1242">
        <f>+Q11+Q12+Q13+Q15</f>
        <v>0</v>
      </c>
      <c r="R10" s="1242">
        <v>16</v>
      </c>
      <c r="S10" s="1242">
        <f>+S11+S12+S13+S15</f>
        <v>0</v>
      </c>
      <c r="T10" s="1242">
        <v>11</v>
      </c>
      <c r="U10" s="1242">
        <f>+U11+U12+U13+U15</f>
        <v>0</v>
      </c>
      <c r="V10" s="1242">
        <v>7</v>
      </c>
      <c r="W10" s="1242">
        <f>+W11+W12+W13+W15</f>
        <v>0</v>
      </c>
      <c r="X10" s="1242">
        <v>9</v>
      </c>
      <c r="Y10" s="1242">
        <f>+Y11+Y12+Y13+Y15</f>
        <v>0</v>
      </c>
      <c r="Z10" s="1243">
        <v>6</v>
      </c>
      <c r="AA10" s="1242">
        <f>+AA11+AA12+AA13+AA15</f>
        <v>0</v>
      </c>
      <c r="AB10" s="1243">
        <v>7</v>
      </c>
      <c r="AC10" s="1242">
        <f>+AC11+AC12+AC13+AC15</f>
        <v>0</v>
      </c>
      <c r="AD10" s="1243">
        <v>6</v>
      </c>
      <c r="AE10" s="886"/>
      <c r="AF10" s="1221"/>
      <c r="AG10" s="1244" t="b">
        <f>IF($AD$10-AG11=0,"CERTO ",FALSE)</f>
        <v>0</v>
      </c>
      <c r="AH10" s="1245" t="s">
        <v>676</v>
      </c>
      <c r="AI10" s="1246"/>
      <c r="AJ10" s="1247"/>
      <c r="AK10" s="1248"/>
      <c r="AL10" s="1247"/>
    </row>
    <row r="11" spans="1:38" s="895" customFormat="1" ht="11.25" customHeight="1">
      <c r="A11" s="893"/>
      <c r="B11" s="894"/>
      <c r="C11" s="1249"/>
      <c r="D11" s="1227" t="s">
        <v>179</v>
      </c>
      <c r="E11" s="1249"/>
      <c r="F11" s="1250">
        <v>8</v>
      </c>
      <c r="G11" s="886"/>
      <c r="H11" s="1250">
        <v>4</v>
      </c>
      <c r="I11" s="886"/>
      <c r="J11" s="1250">
        <v>11</v>
      </c>
      <c r="K11" s="886"/>
      <c r="L11" s="1250">
        <v>13</v>
      </c>
      <c r="M11" s="886"/>
      <c r="N11" s="1250">
        <v>9</v>
      </c>
      <c r="O11" s="886"/>
      <c r="P11" s="1250">
        <v>11</v>
      </c>
      <c r="Q11" s="886"/>
      <c r="R11" s="1250">
        <v>11</v>
      </c>
      <c r="S11" s="886"/>
      <c r="T11" s="1250">
        <v>10</v>
      </c>
      <c r="U11" s="886"/>
      <c r="V11" s="1250">
        <v>3</v>
      </c>
      <c r="W11" s="886"/>
      <c r="X11" s="1250">
        <v>4</v>
      </c>
      <c r="Y11" s="886"/>
      <c r="Z11" s="1251">
        <v>2</v>
      </c>
      <c r="AA11" s="886"/>
      <c r="AB11" s="1251">
        <v>4</v>
      </c>
      <c r="AC11" s="886"/>
      <c r="AD11" s="1251">
        <v>2</v>
      </c>
      <c r="AE11" s="886"/>
      <c r="AF11" s="863"/>
      <c r="AG11" s="1252"/>
      <c r="AH11" s="1253"/>
      <c r="AI11" s="1253"/>
      <c r="AJ11" s="1253"/>
      <c r="AK11" s="1253"/>
      <c r="AL11" s="1253"/>
    </row>
    <row r="12" spans="1:38" s="895" customFormat="1" ht="11.25" customHeight="1">
      <c r="A12" s="893"/>
      <c r="B12" s="894"/>
      <c r="C12" s="1249"/>
      <c r="D12" s="1227" t="s">
        <v>178</v>
      </c>
      <c r="E12" s="1249"/>
      <c r="F12" s="1250" t="s">
        <v>11</v>
      </c>
      <c r="G12" s="886"/>
      <c r="H12" s="1250" t="s">
        <v>11</v>
      </c>
      <c r="I12" s="886"/>
      <c r="J12" s="1250">
        <v>4</v>
      </c>
      <c r="K12" s="886"/>
      <c r="L12" s="1250">
        <v>5</v>
      </c>
      <c r="M12" s="886"/>
      <c r="N12" s="1250">
        <v>1</v>
      </c>
      <c r="O12" s="886"/>
      <c r="P12" s="1250">
        <v>2</v>
      </c>
      <c r="Q12" s="886"/>
      <c r="R12" s="1250">
        <v>1</v>
      </c>
      <c r="S12" s="886"/>
      <c r="T12" s="1250">
        <v>1</v>
      </c>
      <c r="U12" s="886"/>
      <c r="V12" s="1250">
        <v>1</v>
      </c>
      <c r="W12" s="886"/>
      <c r="X12" s="1250">
        <v>1</v>
      </c>
      <c r="Y12" s="886"/>
      <c r="Z12" s="1251">
        <v>3</v>
      </c>
      <c r="AA12" s="886"/>
      <c r="AB12" s="1251" t="s">
        <v>11</v>
      </c>
      <c r="AC12" s="886"/>
      <c r="AD12" s="1251">
        <v>2</v>
      </c>
      <c r="AE12" s="886"/>
      <c r="AF12" s="863"/>
      <c r="AH12" s="1253"/>
      <c r="AI12" s="1253"/>
      <c r="AJ12" s="1253"/>
      <c r="AK12" s="1253"/>
      <c r="AL12" s="1253"/>
    </row>
    <row r="13" spans="1:38" s="895" customFormat="1" ht="11.25" customHeight="1">
      <c r="A13" s="893"/>
      <c r="B13" s="894"/>
      <c r="C13" s="1249"/>
      <c r="D13" s="1227" t="s">
        <v>177</v>
      </c>
      <c r="E13" s="1249"/>
      <c r="F13" s="1250">
        <v>3</v>
      </c>
      <c r="G13" s="886"/>
      <c r="H13" s="1250">
        <v>4</v>
      </c>
      <c r="I13" s="886"/>
      <c r="J13" s="1250">
        <v>6</v>
      </c>
      <c r="K13" s="886"/>
      <c r="L13" s="1250">
        <v>11</v>
      </c>
      <c r="M13" s="886"/>
      <c r="N13" s="1250">
        <v>10</v>
      </c>
      <c r="O13" s="886"/>
      <c r="P13" s="1250">
        <v>7</v>
      </c>
      <c r="Q13" s="886"/>
      <c r="R13" s="1250">
        <v>4</v>
      </c>
      <c r="S13" s="886"/>
      <c r="T13" s="1250" t="s">
        <v>11</v>
      </c>
      <c r="U13" s="886"/>
      <c r="V13" s="1250">
        <v>3</v>
      </c>
      <c r="W13" s="886"/>
      <c r="X13" s="1250">
        <v>4</v>
      </c>
      <c r="Y13" s="886"/>
      <c r="Z13" s="1251">
        <v>1</v>
      </c>
      <c r="AA13" s="886"/>
      <c r="AB13" s="1251">
        <v>3</v>
      </c>
      <c r="AC13" s="886"/>
      <c r="AD13" s="1251">
        <v>2</v>
      </c>
      <c r="AE13" s="886"/>
      <c r="AF13" s="863"/>
      <c r="AG13" s="1254"/>
      <c r="AH13" s="1253"/>
      <c r="AI13" s="1253"/>
      <c r="AJ13" s="1253"/>
      <c r="AK13" s="1253"/>
      <c r="AL13" s="1253"/>
    </row>
    <row r="14" spans="1:38" s="895" customFormat="1" ht="11.25" customHeight="1">
      <c r="A14" s="893"/>
      <c r="B14" s="894"/>
      <c r="C14" s="1249"/>
      <c r="D14" s="1227" t="s">
        <v>176</v>
      </c>
      <c r="E14" s="1249"/>
      <c r="F14" s="1250" t="s">
        <v>11</v>
      </c>
      <c r="G14" s="885"/>
      <c r="H14" s="1250" t="s">
        <v>11</v>
      </c>
      <c r="I14" s="885"/>
      <c r="J14" s="1250" t="s">
        <v>11</v>
      </c>
      <c r="K14" s="885"/>
      <c r="L14" s="1250" t="s">
        <v>11</v>
      </c>
      <c r="M14" s="885"/>
      <c r="N14" s="1250" t="s">
        <v>11</v>
      </c>
      <c r="O14" s="885"/>
      <c r="P14" s="1250" t="s">
        <v>11</v>
      </c>
      <c r="Q14" s="885"/>
      <c r="R14" s="1250" t="s">
        <v>11</v>
      </c>
      <c r="S14" s="885"/>
      <c r="T14" s="1250" t="s">
        <v>11</v>
      </c>
      <c r="U14" s="885"/>
      <c r="V14" s="1250" t="s">
        <v>11</v>
      </c>
      <c r="W14" s="885"/>
      <c r="X14" s="1250" t="s">
        <v>11</v>
      </c>
      <c r="Y14" s="885"/>
      <c r="Z14" s="1251" t="s">
        <v>11</v>
      </c>
      <c r="AA14" s="885"/>
      <c r="AB14" s="1251" t="s">
        <v>11</v>
      </c>
      <c r="AC14" s="885"/>
      <c r="AD14" s="1251" t="s">
        <v>11</v>
      </c>
      <c r="AE14" s="885"/>
      <c r="AF14" s="863"/>
      <c r="AG14" s="1254"/>
      <c r="AH14" s="1255"/>
      <c r="AI14" s="1255"/>
      <c r="AJ14" s="1253"/>
      <c r="AK14" s="1253"/>
      <c r="AL14" s="1253"/>
    </row>
    <row r="15" spans="1:38" s="895" customFormat="1" ht="11.25" customHeight="1">
      <c r="A15" s="893"/>
      <c r="B15" s="894"/>
      <c r="C15" s="1249"/>
      <c r="D15" s="1227" t="s">
        <v>175</v>
      </c>
      <c r="E15" s="1249"/>
      <c r="F15" s="1250" t="s">
        <v>11</v>
      </c>
      <c r="G15" s="885"/>
      <c r="H15" s="1250" t="s">
        <v>11</v>
      </c>
      <c r="I15" s="885"/>
      <c r="J15" s="1250">
        <v>1</v>
      </c>
      <c r="K15" s="885"/>
      <c r="L15" s="1250" t="s">
        <v>11</v>
      </c>
      <c r="M15" s="885"/>
      <c r="N15" s="1250" t="s">
        <v>11</v>
      </c>
      <c r="O15" s="885"/>
      <c r="P15" s="1250" t="s">
        <v>11</v>
      </c>
      <c r="Q15" s="885"/>
      <c r="R15" s="1250" t="s">
        <v>11</v>
      </c>
      <c r="S15" s="885"/>
      <c r="T15" s="1250" t="s">
        <v>11</v>
      </c>
      <c r="U15" s="885"/>
      <c r="V15" s="1250" t="s">
        <v>11</v>
      </c>
      <c r="W15" s="885"/>
      <c r="X15" s="1250" t="s">
        <v>11</v>
      </c>
      <c r="Y15" s="885"/>
      <c r="Z15" s="1251" t="s">
        <v>11</v>
      </c>
      <c r="AA15" s="885"/>
      <c r="AB15" s="1251" t="s">
        <v>11</v>
      </c>
      <c r="AC15" s="885"/>
      <c r="AD15" s="1251" t="s">
        <v>11</v>
      </c>
      <c r="AE15" s="885"/>
      <c r="AF15" s="863"/>
      <c r="AG15" s="1254"/>
      <c r="AH15" s="1255"/>
      <c r="AI15" s="1253"/>
      <c r="AJ15" s="1253"/>
      <c r="AK15" s="1253"/>
      <c r="AL15" s="1253"/>
    </row>
    <row r="16" spans="1:38" s="895" customFormat="1" ht="11.25" customHeight="1">
      <c r="A16" s="893"/>
      <c r="B16" s="894"/>
      <c r="C16" s="1249"/>
      <c r="D16" s="1227" t="s">
        <v>219</v>
      </c>
      <c r="E16" s="1249"/>
      <c r="F16" s="1250" t="s">
        <v>11</v>
      </c>
      <c r="G16" s="885"/>
      <c r="H16" s="1250" t="s">
        <v>11</v>
      </c>
      <c r="I16" s="885"/>
      <c r="J16" s="1250" t="s">
        <v>11</v>
      </c>
      <c r="K16" s="885"/>
      <c r="L16" s="1250" t="s">
        <v>11</v>
      </c>
      <c r="M16" s="885"/>
      <c r="N16" s="1250" t="s">
        <v>11</v>
      </c>
      <c r="O16" s="885"/>
      <c r="P16" s="1250" t="s">
        <v>11</v>
      </c>
      <c r="Q16" s="885"/>
      <c r="R16" s="1250" t="s">
        <v>11</v>
      </c>
      <c r="S16" s="885"/>
      <c r="T16" s="1250" t="s">
        <v>11</v>
      </c>
      <c r="U16" s="885"/>
      <c r="V16" s="1250" t="s">
        <v>11</v>
      </c>
      <c r="W16" s="885"/>
      <c r="X16" s="1250" t="s">
        <v>11</v>
      </c>
      <c r="Y16" s="885"/>
      <c r="Z16" s="1251" t="s">
        <v>11</v>
      </c>
      <c r="AA16" s="885"/>
      <c r="AB16" s="1251" t="s">
        <v>11</v>
      </c>
      <c r="AC16" s="885"/>
      <c r="AD16" s="1251" t="s">
        <v>11</v>
      </c>
      <c r="AE16" s="885"/>
      <c r="AF16" s="863"/>
      <c r="AG16" s="1254"/>
      <c r="AH16" s="1255"/>
      <c r="AI16" s="1255"/>
      <c r="AJ16" s="1255"/>
      <c r="AK16" s="1253"/>
      <c r="AL16" s="1253"/>
    </row>
    <row r="17" spans="1:38" s="1226" customFormat="1" ht="12.75" customHeight="1">
      <c r="A17" s="1256"/>
      <c r="B17" s="1257"/>
      <c r="C17" s="1241" t="s">
        <v>685</v>
      </c>
      <c r="D17" s="1258"/>
      <c r="E17" s="1258"/>
      <c r="F17" s="1242" t="s">
        <v>11</v>
      </c>
      <c r="G17" s="886"/>
      <c r="H17" s="1242">
        <v>5</v>
      </c>
      <c r="I17" s="886"/>
      <c r="J17" s="1242">
        <v>19</v>
      </c>
      <c r="K17" s="886"/>
      <c r="L17" s="1242">
        <f>+L10-14</f>
        <v>15</v>
      </c>
      <c r="M17" s="886"/>
      <c r="N17" s="1242">
        <v>12</v>
      </c>
      <c r="O17" s="886"/>
      <c r="P17" s="1242">
        <v>15</v>
      </c>
      <c r="Q17" s="886"/>
      <c r="R17" s="1242">
        <v>10</v>
      </c>
      <c r="S17" s="886"/>
      <c r="T17" s="1242">
        <v>6</v>
      </c>
      <c r="U17" s="886"/>
      <c r="V17" s="1242">
        <v>2</v>
      </c>
      <c r="W17" s="886"/>
      <c r="X17" s="1242">
        <v>5</v>
      </c>
      <c r="Y17" s="886"/>
      <c r="Z17" s="1243">
        <v>1</v>
      </c>
      <c r="AA17" s="886"/>
      <c r="AB17" s="1243">
        <f>+AB10-1</f>
        <v>6</v>
      </c>
      <c r="AC17" s="886"/>
      <c r="AD17" s="1243">
        <v>3</v>
      </c>
      <c r="AE17" s="886"/>
      <c r="AF17" s="1221"/>
      <c r="AG17" s="1226" t="s">
        <v>677</v>
      </c>
      <c r="AH17" s="1247"/>
      <c r="AI17" s="1259"/>
      <c r="AJ17" s="1259"/>
      <c r="AK17" s="1260"/>
      <c r="AL17" s="1247"/>
    </row>
    <row r="18" spans="1:38" s="1269" customFormat="1" ht="13.5" customHeight="1">
      <c r="A18" s="1261"/>
      <c r="B18" s="1262"/>
      <c r="C18" s="1241" t="s">
        <v>678</v>
      </c>
      <c r="D18" s="1241"/>
      <c r="E18" s="1241"/>
      <c r="F18" s="1263">
        <v>78221</v>
      </c>
      <c r="G18" s="886"/>
      <c r="H18" s="1263">
        <v>55196</v>
      </c>
      <c r="I18" s="886"/>
      <c r="J18" s="1263">
        <v>152101</v>
      </c>
      <c r="K18" s="886"/>
      <c r="L18" s="1263">
        <v>46990</v>
      </c>
      <c r="M18" s="886"/>
      <c r="N18" s="1263">
        <v>49840</v>
      </c>
      <c r="O18" s="886"/>
      <c r="P18" s="1263">
        <v>62476</v>
      </c>
      <c r="Q18" s="886"/>
      <c r="R18" s="1263">
        <v>521081</v>
      </c>
      <c r="S18" s="886"/>
      <c r="T18" s="1263">
        <v>65398</v>
      </c>
      <c r="U18" s="886"/>
      <c r="V18" s="1263">
        <v>11698</v>
      </c>
      <c r="W18" s="886"/>
      <c r="X18" s="1263">
        <v>4299</v>
      </c>
      <c r="Y18" s="886"/>
      <c r="Z18" s="1264">
        <v>520</v>
      </c>
      <c r="AA18" s="886"/>
      <c r="AB18" s="1264">
        <v>92405</v>
      </c>
      <c r="AC18" s="886"/>
      <c r="AD18" s="1264">
        <v>109065</v>
      </c>
      <c r="AE18" s="886"/>
      <c r="AF18" s="1228"/>
      <c r="AG18" s="1265">
        <f>SUM(AD19:AD40)</f>
        <v>109065</v>
      </c>
      <c r="AH18" s="1266" t="str">
        <f>IF($AD$18-AG18=0,"CERTO ",FALSE)</f>
        <v xml:space="preserve">CERTO </v>
      </c>
      <c r="AI18" s="1267"/>
      <c r="AJ18" s="1268"/>
      <c r="AK18" s="1268"/>
      <c r="AL18" s="1268"/>
    </row>
    <row r="19" spans="1:38" ht="11.25" customHeight="1">
      <c r="A19" s="850"/>
      <c r="B19" s="862"/>
      <c r="C19" s="1700" t="s">
        <v>218</v>
      </c>
      <c r="D19" s="1700"/>
      <c r="E19" s="891"/>
      <c r="F19" s="1270" t="s">
        <v>11</v>
      </c>
      <c r="G19" s="886"/>
      <c r="H19" s="1270" t="s">
        <v>11</v>
      </c>
      <c r="I19" s="886"/>
      <c r="J19" s="1270" t="s">
        <v>11</v>
      </c>
      <c r="K19" s="886"/>
      <c r="L19" s="1270">
        <v>7512</v>
      </c>
      <c r="M19" s="886"/>
      <c r="N19" s="1270">
        <v>2452</v>
      </c>
      <c r="O19" s="886"/>
      <c r="P19" s="1270">
        <v>4569</v>
      </c>
      <c r="Q19" s="886"/>
      <c r="R19" s="1270" t="s">
        <v>11</v>
      </c>
      <c r="S19" s="886"/>
      <c r="T19" s="1270" t="s">
        <v>11</v>
      </c>
      <c r="U19" s="886"/>
      <c r="V19" s="1270" t="s">
        <v>11</v>
      </c>
      <c r="W19" s="886"/>
      <c r="X19" s="1270" t="s">
        <v>11</v>
      </c>
      <c r="Y19" s="886"/>
      <c r="Z19" s="1271" t="s">
        <v>11</v>
      </c>
      <c r="AA19" s="886"/>
      <c r="AB19" s="1271" t="s">
        <v>11</v>
      </c>
      <c r="AC19" s="886"/>
      <c r="AD19" s="1271" t="s">
        <v>11</v>
      </c>
      <c r="AE19" s="886"/>
      <c r="AF19" s="861"/>
      <c r="AH19" s="1239"/>
      <c r="AI19" s="1272"/>
      <c r="AJ19" s="1239"/>
      <c r="AK19" s="1273"/>
      <c r="AL19" s="1239"/>
    </row>
    <row r="20" spans="1:38" ht="11.25" customHeight="1">
      <c r="A20" s="850"/>
      <c r="B20" s="862"/>
      <c r="C20" s="1700" t="s">
        <v>217</v>
      </c>
      <c r="D20" s="1700"/>
      <c r="E20" s="891"/>
      <c r="F20" s="1270" t="s">
        <v>11</v>
      </c>
      <c r="G20" s="886"/>
      <c r="H20" s="1270" t="s">
        <v>11</v>
      </c>
      <c r="I20" s="886"/>
      <c r="J20" s="1270" t="s">
        <v>11</v>
      </c>
      <c r="K20" s="886"/>
      <c r="L20" s="1270" t="s">
        <v>11</v>
      </c>
      <c r="M20" s="886"/>
      <c r="N20" s="1270" t="s">
        <v>11</v>
      </c>
      <c r="O20" s="886"/>
      <c r="P20" s="1270" t="s">
        <v>11</v>
      </c>
      <c r="Q20" s="886"/>
      <c r="R20" s="1270" t="s">
        <v>11</v>
      </c>
      <c r="S20" s="886"/>
      <c r="T20" s="1270" t="s">
        <v>11</v>
      </c>
      <c r="U20" s="886"/>
      <c r="V20" s="1270" t="s">
        <v>11</v>
      </c>
      <c r="W20" s="886"/>
      <c r="X20" s="1270" t="s">
        <v>11</v>
      </c>
      <c r="Y20" s="886"/>
      <c r="Z20" s="1271" t="s">
        <v>11</v>
      </c>
      <c r="AA20" s="886"/>
      <c r="AB20" s="1271" t="s">
        <v>11</v>
      </c>
      <c r="AC20" s="886"/>
      <c r="AD20" s="1271" t="s">
        <v>11</v>
      </c>
      <c r="AE20" s="886"/>
      <c r="AF20" s="861"/>
      <c r="AG20" s="912"/>
      <c r="AH20" s="1273"/>
      <c r="AI20" s="1273"/>
      <c r="AJ20" s="1273"/>
      <c r="AK20" s="1273"/>
      <c r="AL20" s="1239"/>
    </row>
    <row r="21" spans="1:38" ht="11.25" customHeight="1">
      <c r="A21" s="850"/>
      <c r="B21" s="862"/>
      <c r="C21" s="1700" t="s">
        <v>216</v>
      </c>
      <c r="D21" s="1700"/>
      <c r="E21" s="891"/>
      <c r="F21" s="1270">
        <v>3727</v>
      </c>
      <c r="G21" s="886"/>
      <c r="H21" s="1270">
        <v>48753</v>
      </c>
      <c r="I21" s="886"/>
      <c r="J21" s="1270">
        <v>7653</v>
      </c>
      <c r="K21" s="886"/>
      <c r="L21" s="1270">
        <v>18395</v>
      </c>
      <c r="M21" s="886"/>
      <c r="N21" s="1270">
        <v>42000</v>
      </c>
      <c r="O21" s="886"/>
      <c r="P21" s="1270">
        <v>38513</v>
      </c>
      <c r="Q21" s="886"/>
      <c r="R21" s="1270">
        <v>125356</v>
      </c>
      <c r="S21" s="886"/>
      <c r="T21" s="1270">
        <v>1109</v>
      </c>
      <c r="U21" s="886"/>
      <c r="V21" s="1270" t="s">
        <v>11</v>
      </c>
      <c r="W21" s="886"/>
      <c r="X21" s="1270">
        <v>142</v>
      </c>
      <c r="Y21" s="886"/>
      <c r="Z21" s="1271" t="s">
        <v>11</v>
      </c>
      <c r="AA21" s="886"/>
      <c r="AB21" s="1271">
        <v>126</v>
      </c>
      <c r="AC21" s="886"/>
      <c r="AD21" s="1271" t="s">
        <v>11</v>
      </c>
      <c r="AE21" s="886"/>
      <c r="AF21" s="861"/>
      <c r="AG21" s="912"/>
      <c r="AH21" s="1239"/>
      <c r="AI21" s="1272"/>
      <c r="AJ21" s="1239"/>
      <c r="AK21" s="1273"/>
      <c r="AL21" s="1239"/>
    </row>
    <row r="22" spans="1:38" ht="11.25" customHeight="1">
      <c r="A22" s="850"/>
      <c r="B22" s="862"/>
      <c r="C22" s="1707" t="s">
        <v>215</v>
      </c>
      <c r="D22" s="1707"/>
      <c r="E22" s="891"/>
      <c r="F22" s="1270" t="s">
        <v>11</v>
      </c>
      <c r="G22" s="886"/>
      <c r="H22" s="1270" t="s">
        <v>11</v>
      </c>
      <c r="I22" s="886"/>
      <c r="J22" s="1270" t="s">
        <v>11</v>
      </c>
      <c r="K22" s="886"/>
      <c r="L22" s="1270" t="s">
        <v>11</v>
      </c>
      <c r="M22" s="1270"/>
      <c r="N22" s="1270" t="s">
        <v>11</v>
      </c>
      <c r="O22" s="1270"/>
      <c r="P22" s="1270" t="s">
        <v>11</v>
      </c>
      <c r="Q22" s="1270"/>
      <c r="R22" s="1270" t="s">
        <v>11</v>
      </c>
      <c r="S22" s="1270" t="s">
        <v>11</v>
      </c>
      <c r="T22" s="1270" t="s">
        <v>11</v>
      </c>
      <c r="U22" s="1270" t="s">
        <v>11</v>
      </c>
      <c r="V22" s="1270" t="s">
        <v>11</v>
      </c>
      <c r="W22" s="1270" t="s">
        <v>11</v>
      </c>
      <c r="X22" s="1270" t="s">
        <v>11</v>
      </c>
      <c r="Y22" s="1270" t="s">
        <v>11</v>
      </c>
      <c r="Z22" s="1271" t="s">
        <v>11</v>
      </c>
      <c r="AA22" s="1270" t="s">
        <v>11</v>
      </c>
      <c r="AB22" s="1271" t="s">
        <v>11</v>
      </c>
      <c r="AC22" s="1270" t="s">
        <v>11</v>
      </c>
      <c r="AD22" s="1271" t="s">
        <v>11</v>
      </c>
      <c r="AE22" s="886"/>
      <c r="AF22" s="861"/>
      <c r="AG22" s="912"/>
      <c r="AH22" s="1239"/>
      <c r="AI22" s="1272"/>
      <c r="AJ22" s="1239"/>
      <c r="AK22" s="1273"/>
      <c r="AL22" s="1239"/>
    </row>
    <row r="23" spans="1:38" ht="11.25" customHeight="1">
      <c r="A23" s="850"/>
      <c r="B23" s="862"/>
      <c r="C23" s="1707" t="s">
        <v>214</v>
      </c>
      <c r="D23" s="1707"/>
      <c r="E23" s="891"/>
      <c r="F23" s="1270" t="s">
        <v>11</v>
      </c>
      <c r="G23" s="886"/>
      <c r="H23" s="1270" t="s">
        <v>11</v>
      </c>
      <c r="I23" s="886"/>
      <c r="J23" s="1270" t="s">
        <v>11</v>
      </c>
      <c r="K23" s="886"/>
      <c r="L23" s="1270" t="s">
        <v>11</v>
      </c>
      <c r="M23" s="1270"/>
      <c r="N23" s="1270" t="s">
        <v>11</v>
      </c>
      <c r="O23" s="1270"/>
      <c r="P23" s="1270" t="s">
        <v>11</v>
      </c>
      <c r="Q23" s="1270"/>
      <c r="R23" s="1270" t="s">
        <v>11</v>
      </c>
      <c r="S23" s="1270" t="s">
        <v>11</v>
      </c>
      <c r="T23" s="1270" t="s">
        <v>11</v>
      </c>
      <c r="U23" s="1270" t="s">
        <v>11</v>
      </c>
      <c r="V23" s="1270" t="s">
        <v>11</v>
      </c>
      <c r="W23" s="1270" t="s">
        <v>11</v>
      </c>
      <c r="X23" s="1270" t="s">
        <v>11</v>
      </c>
      <c r="Y23" s="1270" t="s">
        <v>11</v>
      </c>
      <c r="Z23" s="1271" t="s">
        <v>11</v>
      </c>
      <c r="AA23" s="1270" t="s">
        <v>11</v>
      </c>
      <c r="AB23" s="1271" t="s">
        <v>11</v>
      </c>
      <c r="AC23" s="1270" t="s">
        <v>11</v>
      </c>
      <c r="AD23" s="1271" t="s">
        <v>11</v>
      </c>
      <c r="AE23" s="886"/>
      <c r="AF23" s="861"/>
      <c r="AH23" s="1274"/>
      <c r="AI23" s="1274"/>
      <c r="AJ23" s="1274"/>
      <c r="AK23" s="1273"/>
      <c r="AL23" s="1239"/>
    </row>
    <row r="24" spans="1:38" ht="11.25" customHeight="1">
      <c r="A24" s="850"/>
      <c r="B24" s="862"/>
      <c r="C24" s="1700" t="s">
        <v>213</v>
      </c>
      <c r="D24" s="1700"/>
      <c r="E24" s="891"/>
      <c r="F24" s="1270" t="s">
        <v>11</v>
      </c>
      <c r="G24" s="886"/>
      <c r="H24" s="1270" t="s">
        <v>11</v>
      </c>
      <c r="I24" s="886"/>
      <c r="J24" s="1270" t="s">
        <v>11</v>
      </c>
      <c r="K24" s="886"/>
      <c r="L24" s="1270" t="s">
        <v>11</v>
      </c>
      <c r="M24" s="1270"/>
      <c r="N24" s="1270" t="s">
        <v>11</v>
      </c>
      <c r="O24" s="1270"/>
      <c r="P24" s="1270" t="s">
        <v>11</v>
      </c>
      <c r="Q24" s="1270"/>
      <c r="R24" s="1270">
        <v>299764</v>
      </c>
      <c r="S24" s="1270" t="s">
        <v>11</v>
      </c>
      <c r="T24" s="1270" t="s">
        <v>11</v>
      </c>
      <c r="U24" s="1270" t="s">
        <v>11</v>
      </c>
      <c r="V24" s="1270" t="s">
        <v>11</v>
      </c>
      <c r="W24" s="1270" t="s">
        <v>11</v>
      </c>
      <c r="X24" s="1270" t="s">
        <v>11</v>
      </c>
      <c r="Y24" s="1270" t="s">
        <v>11</v>
      </c>
      <c r="Z24" s="1271" t="s">
        <v>11</v>
      </c>
      <c r="AA24" s="1270" t="s">
        <v>11</v>
      </c>
      <c r="AB24" s="1271" t="s">
        <v>11</v>
      </c>
      <c r="AC24" s="1270" t="s">
        <v>11</v>
      </c>
      <c r="AD24" s="1271" t="s">
        <v>11</v>
      </c>
      <c r="AE24" s="886"/>
      <c r="AF24" s="861"/>
      <c r="AH24" s="1239"/>
      <c r="AI24" s="1272"/>
      <c r="AJ24" s="1239"/>
      <c r="AK24" s="1273"/>
      <c r="AL24" s="1239"/>
    </row>
    <row r="25" spans="1:38" ht="11.25" customHeight="1">
      <c r="A25" s="850"/>
      <c r="B25" s="862"/>
      <c r="C25" s="1700" t="s">
        <v>212</v>
      </c>
      <c r="D25" s="1700"/>
      <c r="E25" s="891"/>
      <c r="F25" s="1270">
        <v>35073</v>
      </c>
      <c r="G25" s="886"/>
      <c r="H25" s="1270">
        <v>832</v>
      </c>
      <c r="I25" s="886"/>
      <c r="J25" s="1270">
        <v>22770</v>
      </c>
      <c r="K25" s="886"/>
      <c r="L25" s="1270">
        <v>18645</v>
      </c>
      <c r="M25" s="886"/>
      <c r="N25" s="1270">
        <v>5229</v>
      </c>
      <c r="O25" s="886"/>
      <c r="P25" s="1270">
        <v>18904</v>
      </c>
      <c r="Q25" s="886"/>
      <c r="R25" s="1270">
        <v>210</v>
      </c>
      <c r="S25" s="886"/>
      <c r="T25" s="1270">
        <v>64289</v>
      </c>
      <c r="U25" s="886"/>
      <c r="V25" s="1270">
        <v>1276</v>
      </c>
      <c r="W25" s="886"/>
      <c r="X25" s="1270">
        <v>3803</v>
      </c>
      <c r="Y25" s="886"/>
      <c r="Z25" s="1271" t="s">
        <v>11</v>
      </c>
      <c r="AA25" s="886"/>
      <c r="AB25" s="1271">
        <v>11960</v>
      </c>
      <c r="AC25" s="886"/>
      <c r="AD25" s="1271" t="s">
        <v>11</v>
      </c>
      <c r="AE25" s="886"/>
      <c r="AF25" s="861"/>
      <c r="AH25" s="1239"/>
      <c r="AI25" s="1272"/>
      <c r="AJ25" s="1239"/>
      <c r="AK25" s="1273"/>
      <c r="AL25" s="1239"/>
    </row>
    <row r="26" spans="1:38" ht="11.25" customHeight="1">
      <c r="A26" s="850"/>
      <c r="B26" s="862"/>
      <c r="C26" s="1700" t="s">
        <v>211</v>
      </c>
      <c r="D26" s="1700"/>
      <c r="E26" s="891"/>
      <c r="F26" s="1270" t="s">
        <v>11</v>
      </c>
      <c r="G26" s="1275"/>
      <c r="H26" s="1270" t="s">
        <v>11</v>
      </c>
      <c r="I26" s="1275"/>
      <c r="J26" s="1270">
        <v>370</v>
      </c>
      <c r="K26" s="1275"/>
      <c r="L26" s="1270">
        <v>2418</v>
      </c>
      <c r="M26" s="1275"/>
      <c r="N26" s="1270">
        <v>159</v>
      </c>
      <c r="O26" s="1275"/>
      <c r="P26" s="1270" t="s">
        <v>11</v>
      </c>
      <c r="Q26" s="1275"/>
      <c r="R26" s="1270">
        <v>134</v>
      </c>
      <c r="S26" s="1275"/>
      <c r="T26" s="1270" t="s">
        <v>11</v>
      </c>
      <c r="U26" s="1275"/>
      <c r="V26" s="1270" t="s">
        <v>11</v>
      </c>
      <c r="W26" s="1275"/>
      <c r="X26" s="1270">
        <v>354</v>
      </c>
      <c r="Y26" s="1275"/>
      <c r="Z26" s="1271" t="s">
        <v>11</v>
      </c>
      <c r="AA26" s="1275"/>
      <c r="AB26" s="1271" t="s">
        <v>11</v>
      </c>
      <c r="AC26" s="1275"/>
      <c r="AD26" s="1271">
        <v>1925</v>
      </c>
      <c r="AE26" s="1275"/>
      <c r="AF26" s="861"/>
      <c r="AH26" s="1239"/>
      <c r="AI26" s="1272"/>
      <c r="AJ26" s="1239"/>
      <c r="AK26" s="1273"/>
      <c r="AL26" s="1239"/>
    </row>
    <row r="27" spans="1:38" ht="11.25" customHeight="1">
      <c r="A27" s="850"/>
      <c r="B27" s="862"/>
      <c r="C27" s="1700" t="s">
        <v>210</v>
      </c>
      <c r="D27" s="1700"/>
      <c r="E27" s="891"/>
      <c r="F27" s="1270" t="s">
        <v>11</v>
      </c>
      <c r="G27" s="1275"/>
      <c r="H27" s="1270" t="s">
        <v>11</v>
      </c>
      <c r="I27" s="1275"/>
      <c r="J27" s="1270" t="s">
        <v>11</v>
      </c>
      <c r="K27" s="1275"/>
      <c r="L27" s="1270" t="s">
        <v>11</v>
      </c>
      <c r="M27" s="1275"/>
      <c r="N27" s="1270" t="s">
        <v>11</v>
      </c>
      <c r="O27" s="1275"/>
      <c r="P27" s="1270" t="s">
        <v>11</v>
      </c>
      <c r="Q27" s="1275"/>
      <c r="R27" s="1270">
        <v>52300</v>
      </c>
      <c r="S27" s="1275"/>
      <c r="T27" s="1270" t="s">
        <v>11</v>
      </c>
      <c r="U27" s="1275"/>
      <c r="V27" s="1270" t="s">
        <v>11</v>
      </c>
      <c r="W27" s="1275"/>
      <c r="X27" s="1270" t="s">
        <v>11</v>
      </c>
      <c r="Y27" s="1275"/>
      <c r="Z27" s="1271" t="s">
        <v>11</v>
      </c>
      <c r="AA27" s="1275"/>
      <c r="AB27" s="1271">
        <v>66487</v>
      </c>
      <c r="AC27" s="1275"/>
      <c r="AD27" s="1271" t="s">
        <v>11</v>
      </c>
      <c r="AE27" s="1275"/>
      <c r="AF27" s="861"/>
      <c r="AH27" s="1686" t="s">
        <v>679</v>
      </c>
      <c r="AI27" s="1686"/>
      <c r="AJ27" s="1686"/>
      <c r="AK27" s="1273"/>
      <c r="AL27" s="1239"/>
    </row>
    <row r="28" spans="1:38" ht="11.25" customHeight="1">
      <c r="A28" s="850"/>
      <c r="B28" s="862"/>
      <c r="C28" s="1700" t="s">
        <v>209</v>
      </c>
      <c r="D28" s="1700"/>
      <c r="E28" s="891"/>
      <c r="F28" s="1270" t="s">
        <v>11</v>
      </c>
      <c r="G28" s="1275"/>
      <c r="H28" s="1270" t="s">
        <v>11</v>
      </c>
      <c r="I28" s="1275"/>
      <c r="J28" s="1270" t="s">
        <v>11</v>
      </c>
      <c r="K28" s="1275"/>
      <c r="L28" s="1270" t="s">
        <v>11</v>
      </c>
      <c r="M28" s="1275"/>
      <c r="N28" s="1270" t="s">
        <v>11</v>
      </c>
      <c r="O28" s="1275"/>
      <c r="P28" s="1270" t="s">
        <v>11</v>
      </c>
      <c r="Q28" s="1275"/>
      <c r="R28" s="1270" t="s">
        <v>11</v>
      </c>
      <c r="S28" s="1275"/>
      <c r="T28" s="1270" t="s">
        <v>11</v>
      </c>
      <c r="U28" s="1275"/>
      <c r="V28" s="1270" t="s">
        <v>11</v>
      </c>
      <c r="W28" s="1275"/>
      <c r="X28" s="1270" t="s">
        <v>11</v>
      </c>
      <c r="Y28" s="1275"/>
      <c r="Z28" s="1271" t="s">
        <v>11</v>
      </c>
      <c r="AA28" s="1275"/>
      <c r="AB28" s="1271" t="s">
        <v>11</v>
      </c>
      <c r="AC28" s="1275"/>
      <c r="AD28" s="1271" t="s">
        <v>11</v>
      </c>
      <c r="AE28" s="1275"/>
      <c r="AF28" s="861"/>
      <c r="AG28" s="912"/>
      <c r="AH28" s="1686"/>
      <c r="AI28" s="1686"/>
      <c r="AJ28" s="1686"/>
      <c r="AK28" s="1273"/>
      <c r="AL28" s="1239"/>
    </row>
    <row r="29" spans="1:38" ht="11.25" customHeight="1">
      <c r="A29" s="850"/>
      <c r="B29" s="862"/>
      <c r="C29" s="1700" t="s">
        <v>208</v>
      </c>
      <c r="D29" s="1700"/>
      <c r="E29" s="925"/>
      <c r="F29" s="1270" t="s">
        <v>11</v>
      </c>
      <c r="G29" s="1275"/>
      <c r="H29" s="1270" t="s">
        <v>11</v>
      </c>
      <c r="I29" s="1275"/>
      <c r="J29" s="1270">
        <v>10788</v>
      </c>
      <c r="K29" s="1275"/>
      <c r="L29" s="1270" t="s">
        <v>11</v>
      </c>
      <c r="M29" s="1275"/>
      <c r="N29" s="1270" t="s">
        <v>11</v>
      </c>
      <c r="O29" s="1275"/>
      <c r="P29" s="1270">
        <v>490</v>
      </c>
      <c r="Q29" s="1275"/>
      <c r="R29" s="1270" t="s">
        <v>11</v>
      </c>
      <c r="S29" s="1275"/>
      <c r="T29" s="1270" t="s">
        <v>11</v>
      </c>
      <c r="U29" s="1275"/>
      <c r="V29" s="1270">
        <v>10422</v>
      </c>
      <c r="W29" s="1275"/>
      <c r="X29" s="1270" t="s">
        <v>11</v>
      </c>
      <c r="Y29" s="1275"/>
      <c r="Z29" s="1271" t="s">
        <v>11</v>
      </c>
      <c r="AA29" s="1275"/>
      <c r="AB29" s="1271">
        <v>12291</v>
      </c>
      <c r="AC29" s="1275"/>
      <c r="AD29" s="1271" t="s">
        <v>11</v>
      </c>
      <c r="AE29" s="1275"/>
      <c r="AF29" s="861"/>
      <c r="AH29" s="1239"/>
      <c r="AI29" s="1272"/>
      <c r="AJ29" s="1239"/>
      <c r="AK29" s="1273"/>
      <c r="AL29" s="1239"/>
    </row>
    <row r="30" spans="1:38" ht="11.25" customHeight="1">
      <c r="A30" s="850"/>
      <c r="B30" s="862"/>
      <c r="C30" s="1700" t="s">
        <v>207</v>
      </c>
      <c r="D30" s="1700"/>
      <c r="E30" s="925"/>
      <c r="F30" s="1270" t="s">
        <v>11</v>
      </c>
      <c r="G30" s="1275"/>
      <c r="H30" s="1270" t="s">
        <v>11</v>
      </c>
      <c r="I30" s="1275"/>
      <c r="J30" s="1270" t="s">
        <v>11</v>
      </c>
      <c r="K30" s="1275"/>
      <c r="L30" s="1270" t="s">
        <v>11</v>
      </c>
      <c r="M30" s="1275"/>
      <c r="N30" s="1270" t="s">
        <v>11</v>
      </c>
      <c r="O30" s="1275"/>
      <c r="P30" s="1270" t="s">
        <v>11</v>
      </c>
      <c r="Q30" s="1275"/>
      <c r="R30" s="1270" t="s">
        <v>11</v>
      </c>
      <c r="S30" s="1275"/>
      <c r="T30" s="1270" t="s">
        <v>11</v>
      </c>
      <c r="U30" s="1275"/>
      <c r="V30" s="1270" t="s">
        <v>11</v>
      </c>
      <c r="W30" s="1275"/>
      <c r="X30" s="1270" t="s">
        <v>11</v>
      </c>
      <c r="Y30" s="1275"/>
      <c r="Z30" s="1271" t="s">
        <v>11</v>
      </c>
      <c r="AA30" s="1275"/>
      <c r="AB30" s="1271" t="s">
        <v>11</v>
      </c>
      <c r="AC30" s="1275"/>
      <c r="AD30" s="1271" t="s">
        <v>11</v>
      </c>
      <c r="AE30" s="1275"/>
      <c r="AF30" s="861"/>
      <c r="AH30" s="1276"/>
      <c r="AI30" s="1272"/>
      <c r="AJ30" s="1239"/>
      <c r="AK30" s="1273"/>
      <c r="AL30" s="1239"/>
    </row>
    <row r="31" spans="1:38" ht="11.25" customHeight="1">
      <c r="A31" s="850"/>
      <c r="B31" s="862"/>
      <c r="C31" s="1700" t="s">
        <v>206</v>
      </c>
      <c r="D31" s="1700"/>
      <c r="E31" s="925"/>
      <c r="F31" s="1270" t="s">
        <v>11</v>
      </c>
      <c r="G31" s="1275"/>
      <c r="H31" s="1270" t="s">
        <v>11</v>
      </c>
      <c r="I31" s="1275"/>
      <c r="J31" s="1270" t="s">
        <v>11</v>
      </c>
      <c r="K31" s="1275"/>
      <c r="L31" s="1270" t="s">
        <v>11</v>
      </c>
      <c r="M31" s="1275"/>
      <c r="N31" s="1270" t="s">
        <v>11</v>
      </c>
      <c r="O31" s="1275"/>
      <c r="P31" s="1270" t="s">
        <v>11</v>
      </c>
      <c r="Q31" s="1275"/>
      <c r="R31" s="1270" t="s">
        <v>11</v>
      </c>
      <c r="S31" s="1275"/>
      <c r="T31" s="1270" t="s">
        <v>11</v>
      </c>
      <c r="U31" s="1275"/>
      <c r="V31" s="1270" t="s">
        <v>11</v>
      </c>
      <c r="W31" s="1275"/>
      <c r="X31" s="1270" t="s">
        <v>11</v>
      </c>
      <c r="Y31" s="1275"/>
      <c r="Z31" s="1271" t="s">
        <v>11</v>
      </c>
      <c r="AA31" s="1275"/>
      <c r="AB31" s="1271">
        <v>1541</v>
      </c>
      <c r="AC31" s="1275"/>
      <c r="AD31" s="1271" t="s">
        <v>11</v>
      </c>
      <c r="AE31" s="1275"/>
      <c r="AF31" s="861"/>
      <c r="AH31" s="1239"/>
      <c r="AI31" s="1272"/>
      <c r="AJ31" s="1239"/>
      <c r="AK31" s="1273"/>
      <c r="AL31" s="1239"/>
    </row>
    <row r="32" spans="1:38" ht="11.25" customHeight="1">
      <c r="A32" s="850"/>
      <c r="B32" s="862"/>
      <c r="C32" s="1700" t="s">
        <v>205</v>
      </c>
      <c r="D32" s="1700"/>
      <c r="E32" s="925"/>
      <c r="F32" s="1270">
        <v>39421</v>
      </c>
      <c r="G32" s="1275"/>
      <c r="H32" s="1270">
        <v>3089</v>
      </c>
      <c r="I32" s="1275"/>
      <c r="J32" s="1270" t="s">
        <v>11</v>
      </c>
      <c r="K32" s="1275"/>
      <c r="L32" s="1270" t="s">
        <v>11</v>
      </c>
      <c r="M32" s="1275"/>
      <c r="N32" s="1270" t="s">
        <v>11</v>
      </c>
      <c r="O32" s="1275"/>
      <c r="P32" s="1270" t="s">
        <v>11</v>
      </c>
      <c r="Q32" s="1275"/>
      <c r="R32" s="1270" t="s">
        <v>11</v>
      </c>
      <c r="S32" s="1275"/>
      <c r="T32" s="1270" t="s">
        <v>11</v>
      </c>
      <c r="U32" s="1275"/>
      <c r="V32" s="1270" t="s">
        <v>11</v>
      </c>
      <c r="W32" s="1275"/>
      <c r="X32" s="1270" t="s">
        <v>11</v>
      </c>
      <c r="Y32" s="1275"/>
      <c r="Z32" s="1271" t="s">
        <v>11</v>
      </c>
      <c r="AA32" s="1275"/>
      <c r="AB32" s="1271" t="s">
        <v>11</v>
      </c>
      <c r="AC32" s="1275"/>
      <c r="AD32" s="1271" t="s">
        <v>11</v>
      </c>
      <c r="AE32" s="1275"/>
      <c r="AF32" s="861"/>
      <c r="AH32" s="1239"/>
      <c r="AI32" s="1272"/>
      <c r="AJ32" s="1239"/>
      <c r="AK32" s="1273"/>
      <c r="AL32" s="1239"/>
    </row>
    <row r="33" spans="1:38" ht="11.25" customHeight="1">
      <c r="A33" s="850">
        <v>4661</v>
      </c>
      <c r="B33" s="862"/>
      <c r="C33" s="1714" t="s">
        <v>204</v>
      </c>
      <c r="D33" s="1714"/>
      <c r="E33" s="925"/>
      <c r="F33" s="1270" t="s">
        <v>11</v>
      </c>
      <c r="G33" s="1275"/>
      <c r="H33" s="1270" t="s">
        <v>11</v>
      </c>
      <c r="I33" s="1275"/>
      <c r="J33" s="1270" t="s">
        <v>11</v>
      </c>
      <c r="K33" s="1275"/>
      <c r="L33" s="1270" t="s">
        <v>11</v>
      </c>
      <c r="M33" s="1275"/>
      <c r="N33" s="1270" t="s">
        <v>11</v>
      </c>
      <c r="O33" s="1275"/>
      <c r="P33" s="1270" t="s">
        <v>11</v>
      </c>
      <c r="Q33" s="1275"/>
      <c r="R33" s="1270" t="s">
        <v>11</v>
      </c>
      <c r="S33" s="1275"/>
      <c r="T33" s="1270" t="s">
        <v>11</v>
      </c>
      <c r="U33" s="1275"/>
      <c r="V33" s="1270" t="s">
        <v>11</v>
      </c>
      <c r="W33" s="1275"/>
      <c r="X33" s="1270" t="s">
        <v>11</v>
      </c>
      <c r="Y33" s="1275"/>
      <c r="Z33" s="1271" t="s">
        <v>11</v>
      </c>
      <c r="AA33" s="1275"/>
      <c r="AB33" s="1271" t="s">
        <v>11</v>
      </c>
      <c r="AC33" s="1275"/>
      <c r="AD33" s="1271" t="s">
        <v>11</v>
      </c>
      <c r="AE33" s="1275"/>
      <c r="AF33" s="861"/>
      <c r="AH33" s="1239"/>
      <c r="AI33" s="1272"/>
      <c r="AJ33" s="1239"/>
      <c r="AK33" s="1273"/>
      <c r="AL33" s="1239"/>
    </row>
    <row r="34" spans="1:38" ht="11.25" customHeight="1">
      <c r="A34" s="850"/>
      <c r="B34" s="862"/>
      <c r="C34" s="1700" t="s">
        <v>203</v>
      </c>
      <c r="D34" s="1700"/>
      <c r="E34" s="925"/>
      <c r="F34" s="1270" t="s">
        <v>11</v>
      </c>
      <c r="G34" s="1275"/>
      <c r="H34" s="1270" t="s">
        <v>11</v>
      </c>
      <c r="I34" s="1275"/>
      <c r="J34" s="1270">
        <v>2780</v>
      </c>
      <c r="K34" s="1275"/>
      <c r="L34" s="1270" t="s">
        <v>11</v>
      </c>
      <c r="M34" s="1275"/>
      <c r="N34" s="1270" t="s">
        <v>11</v>
      </c>
      <c r="O34" s="1275"/>
      <c r="P34" s="1270" t="s">
        <v>11</v>
      </c>
      <c r="Q34" s="1275"/>
      <c r="R34" s="1270">
        <v>43317</v>
      </c>
      <c r="S34" s="1275"/>
      <c r="T34" s="1270" t="s">
        <v>11</v>
      </c>
      <c r="U34" s="1275"/>
      <c r="V34" s="1270" t="s">
        <v>11</v>
      </c>
      <c r="W34" s="1275"/>
      <c r="X34" s="1270" t="s">
        <v>11</v>
      </c>
      <c r="Y34" s="1275"/>
      <c r="Z34" s="1271">
        <v>520</v>
      </c>
      <c r="AA34" s="1275"/>
      <c r="AB34" s="1271" t="s">
        <v>11</v>
      </c>
      <c r="AC34" s="1275"/>
      <c r="AD34" s="1271" t="s">
        <v>11</v>
      </c>
      <c r="AE34" s="1275"/>
      <c r="AF34" s="861"/>
      <c r="AH34" s="1273"/>
      <c r="AI34" s="1272"/>
      <c r="AJ34" s="1239"/>
      <c r="AK34" s="1273"/>
      <c r="AL34" s="1239"/>
    </row>
    <row r="35" spans="1:38" ht="11.25" customHeight="1">
      <c r="A35" s="850"/>
      <c r="B35" s="862"/>
      <c r="C35" s="1700" t="s">
        <v>202</v>
      </c>
      <c r="D35" s="1700"/>
      <c r="E35" s="925"/>
      <c r="F35" s="1270" t="s">
        <v>11</v>
      </c>
      <c r="G35" s="1275"/>
      <c r="H35" s="1270" t="s">
        <v>11</v>
      </c>
      <c r="I35" s="1275"/>
      <c r="J35" s="1277">
        <v>107740</v>
      </c>
      <c r="K35" s="1275"/>
      <c r="L35" s="1270" t="s">
        <v>11</v>
      </c>
      <c r="M35" s="1275"/>
      <c r="N35" s="1270" t="s">
        <v>11</v>
      </c>
      <c r="O35" s="1275"/>
      <c r="P35" s="1270" t="s">
        <v>11</v>
      </c>
      <c r="Q35" s="1275"/>
      <c r="R35" s="1270" t="s">
        <v>11</v>
      </c>
      <c r="S35" s="1275"/>
      <c r="T35" s="1270" t="s">
        <v>11</v>
      </c>
      <c r="U35" s="1275"/>
      <c r="V35" s="1270" t="s">
        <v>11</v>
      </c>
      <c r="W35" s="1275"/>
      <c r="X35" s="1270" t="s">
        <v>11</v>
      </c>
      <c r="Y35" s="1275"/>
      <c r="Z35" s="1271" t="s">
        <v>11</v>
      </c>
      <c r="AA35" s="1275"/>
      <c r="AB35" s="1271" t="s">
        <v>11</v>
      </c>
      <c r="AC35" s="1275"/>
      <c r="AD35" s="1271">
        <v>107140</v>
      </c>
      <c r="AE35" s="1275"/>
      <c r="AF35" s="861"/>
      <c r="AH35" s="1239"/>
      <c r="AI35" s="1272"/>
      <c r="AJ35" s="1239"/>
      <c r="AK35" s="1273"/>
      <c r="AL35" s="1239"/>
    </row>
    <row r="36" spans="1:38" ht="11.25" customHeight="1">
      <c r="A36" s="850"/>
      <c r="B36" s="862"/>
      <c r="C36" s="1700" t="s">
        <v>201</v>
      </c>
      <c r="D36" s="1700"/>
      <c r="E36" s="925"/>
      <c r="F36" s="1270" t="s">
        <v>11</v>
      </c>
      <c r="G36" s="886"/>
      <c r="H36" s="1270">
        <v>2522</v>
      </c>
      <c r="I36" s="886"/>
      <c r="J36" s="1270" t="s">
        <v>11</v>
      </c>
      <c r="K36" s="886"/>
      <c r="L36" s="1270" t="s">
        <v>11</v>
      </c>
      <c r="M36" s="886"/>
      <c r="N36" s="1270" t="s">
        <v>11</v>
      </c>
      <c r="O36" s="886"/>
      <c r="P36" s="1270" t="s">
        <v>11</v>
      </c>
      <c r="Q36" s="886"/>
      <c r="R36" s="1270" t="s">
        <v>11</v>
      </c>
      <c r="S36" s="886"/>
      <c r="T36" s="1270" t="s">
        <v>11</v>
      </c>
      <c r="U36" s="886"/>
      <c r="V36" s="1270" t="s">
        <v>11</v>
      </c>
      <c r="W36" s="886"/>
      <c r="X36" s="1270" t="s">
        <v>11</v>
      </c>
      <c r="Y36" s="886"/>
      <c r="Z36" s="1271" t="s">
        <v>11</v>
      </c>
      <c r="AA36" s="886"/>
      <c r="AB36" s="1271" t="s">
        <v>11</v>
      </c>
      <c r="AC36" s="886"/>
      <c r="AD36" s="1271" t="s">
        <v>11</v>
      </c>
      <c r="AE36" s="886"/>
      <c r="AF36" s="861"/>
      <c r="AH36" s="1239"/>
      <c r="AI36" s="1272"/>
      <c r="AJ36" s="1239"/>
      <c r="AK36" s="1273"/>
      <c r="AL36" s="1239"/>
    </row>
    <row r="37" spans="1:38" ht="11.25" customHeight="1">
      <c r="A37" s="850"/>
      <c r="B37" s="862"/>
      <c r="C37" s="1700" t="s">
        <v>200</v>
      </c>
      <c r="D37" s="1700"/>
      <c r="E37" s="925"/>
      <c r="F37" s="1270" t="s">
        <v>11</v>
      </c>
      <c r="G37" s="886"/>
      <c r="H37" s="1270" t="s">
        <v>11</v>
      </c>
      <c r="I37" s="886"/>
      <c r="J37" s="1270" t="s">
        <v>11</v>
      </c>
      <c r="K37" s="886"/>
      <c r="L37" s="1270">
        <v>20</v>
      </c>
      <c r="M37" s="886"/>
      <c r="N37" s="1270" t="s">
        <v>11</v>
      </c>
      <c r="O37" s="886"/>
      <c r="P37" s="1270" t="s">
        <v>11</v>
      </c>
      <c r="Q37" s="886"/>
      <c r="R37" s="1270" t="s">
        <v>11</v>
      </c>
      <c r="S37" s="886"/>
      <c r="T37" s="1270" t="s">
        <v>11</v>
      </c>
      <c r="U37" s="886"/>
      <c r="V37" s="1270" t="s">
        <v>11</v>
      </c>
      <c r="W37" s="886"/>
      <c r="X37" s="1270" t="s">
        <v>11</v>
      </c>
      <c r="Y37" s="886"/>
      <c r="Z37" s="1271" t="s">
        <v>11</v>
      </c>
      <c r="AA37" s="886"/>
      <c r="AB37" s="1271" t="s">
        <v>11</v>
      </c>
      <c r="AC37" s="886"/>
      <c r="AD37" s="1271" t="s">
        <v>11</v>
      </c>
      <c r="AE37" s="886"/>
      <c r="AF37" s="861"/>
      <c r="AH37" s="1239"/>
      <c r="AI37" s="1272"/>
      <c r="AJ37" s="1239"/>
      <c r="AK37" s="1273"/>
      <c r="AL37" s="1239"/>
    </row>
    <row r="38" spans="1:38" ht="11.25" customHeight="1">
      <c r="A38" s="850"/>
      <c r="B38" s="862"/>
      <c r="C38" s="1707" t="s">
        <v>199</v>
      </c>
      <c r="D38" s="1707"/>
      <c r="E38" s="925"/>
      <c r="F38" s="1270" t="s">
        <v>11</v>
      </c>
      <c r="G38" s="886"/>
      <c r="H38" s="1270" t="s">
        <v>11</v>
      </c>
      <c r="I38" s="886"/>
      <c r="J38" s="1270" t="s">
        <v>11</v>
      </c>
      <c r="K38" s="886"/>
      <c r="L38" s="1270" t="s">
        <v>11</v>
      </c>
      <c r="M38" s="886"/>
      <c r="N38" s="1270" t="s">
        <v>11</v>
      </c>
      <c r="O38" s="886"/>
      <c r="P38" s="1270" t="s">
        <v>11</v>
      </c>
      <c r="Q38" s="886"/>
      <c r="R38" s="1270" t="s">
        <v>11</v>
      </c>
      <c r="S38" s="886"/>
      <c r="T38" s="1270" t="s">
        <v>11</v>
      </c>
      <c r="U38" s="886"/>
      <c r="V38" s="1270" t="s">
        <v>11</v>
      </c>
      <c r="W38" s="886"/>
      <c r="X38" s="1270" t="s">
        <v>11</v>
      </c>
      <c r="Y38" s="886"/>
      <c r="Z38" s="1271" t="s">
        <v>11</v>
      </c>
      <c r="AA38" s="886"/>
      <c r="AB38" s="1271" t="s">
        <v>11</v>
      </c>
      <c r="AC38" s="886"/>
      <c r="AD38" s="1271" t="s">
        <v>11</v>
      </c>
      <c r="AE38" s="886"/>
      <c r="AF38" s="861"/>
      <c r="AH38" s="1239"/>
      <c r="AI38" s="1272"/>
      <c r="AJ38" s="1239"/>
      <c r="AK38" s="1273"/>
      <c r="AL38" s="1239"/>
    </row>
    <row r="39" spans="1:38" s="895" customFormat="1" ht="11.25" customHeight="1">
      <c r="A39" s="893"/>
      <c r="B39" s="894"/>
      <c r="C39" s="1707" t="s">
        <v>198</v>
      </c>
      <c r="D39" s="1707"/>
      <c r="E39" s="891"/>
      <c r="F39" s="1270" t="s">
        <v>11</v>
      </c>
      <c r="G39" s="886"/>
      <c r="H39" s="1270" t="s">
        <v>11</v>
      </c>
      <c r="I39" s="886"/>
      <c r="J39" s="1270" t="s">
        <v>11</v>
      </c>
      <c r="K39" s="886"/>
      <c r="L39" s="1270" t="s">
        <v>11</v>
      </c>
      <c r="M39" s="886"/>
      <c r="N39" s="1270" t="s">
        <v>11</v>
      </c>
      <c r="O39" s="886"/>
      <c r="P39" s="1270" t="s">
        <v>11</v>
      </c>
      <c r="Q39" s="886"/>
      <c r="R39" s="1270" t="s">
        <v>11</v>
      </c>
      <c r="S39" s="886"/>
      <c r="T39" s="1270" t="s">
        <v>11</v>
      </c>
      <c r="U39" s="886"/>
      <c r="V39" s="1270" t="s">
        <v>11</v>
      </c>
      <c r="W39" s="886"/>
      <c r="X39" s="1270" t="s">
        <v>11</v>
      </c>
      <c r="Y39" s="886"/>
      <c r="Z39" s="1271" t="s">
        <v>11</v>
      </c>
      <c r="AA39" s="886"/>
      <c r="AB39" s="1271" t="s">
        <v>11</v>
      </c>
      <c r="AC39" s="886"/>
      <c r="AD39" s="1271" t="s">
        <v>11</v>
      </c>
      <c r="AE39" s="886"/>
      <c r="AF39" s="863"/>
      <c r="AH39" s="1253"/>
      <c r="AI39" s="1272"/>
      <c r="AJ39" s="1253"/>
      <c r="AK39" s="1273"/>
      <c r="AL39" s="1253"/>
    </row>
    <row r="40" spans="1:38" s="895" customFormat="1" ht="11.25" customHeight="1">
      <c r="A40" s="893"/>
      <c r="B40" s="894"/>
      <c r="C40" s="1708" t="s">
        <v>197</v>
      </c>
      <c r="D40" s="1708"/>
      <c r="E40" s="925"/>
      <c r="F40" s="1270" t="s">
        <v>11</v>
      </c>
      <c r="G40" s="886"/>
      <c r="H40" s="1270" t="s">
        <v>11</v>
      </c>
      <c r="I40" s="886"/>
      <c r="J40" s="1270" t="s">
        <v>11</v>
      </c>
      <c r="K40" s="886"/>
      <c r="L40" s="1270" t="s">
        <v>11</v>
      </c>
      <c r="M40" s="886"/>
      <c r="N40" s="1270" t="s">
        <v>11</v>
      </c>
      <c r="O40" s="886"/>
      <c r="P40" s="1270" t="s">
        <v>11</v>
      </c>
      <c r="Q40" s="886"/>
      <c r="R40" s="1270" t="s">
        <v>11</v>
      </c>
      <c r="S40" s="886"/>
      <c r="T40" s="1270" t="s">
        <v>11</v>
      </c>
      <c r="U40" s="886"/>
      <c r="V40" s="1270" t="s">
        <v>11</v>
      </c>
      <c r="W40" s="886"/>
      <c r="X40" s="1270" t="s">
        <v>11</v>
      </c>
      <c r="Y40" s="886"/>
      <c r="Z40" s="1271" t="s">
        <v>11</v>
      </c>
      <c r="AA40" s="886"/>
      <c r="AB40" s="1271" t="s">
        <v>11</v>
      </c>
      <c r="AC40" s="886"/>
      <c r="AD40" s="1271" t="s">
        <v>11</v>
      </c>
      <c r="AE40" s="886"/>
      <c r="AF40" s="863"/>
      <c r="AH40" s="1253"/>
      <c r="AI40" s="1272"/>
      <c r="AJ40" s="1253"/>
      <c r="AK40" s="1273"/>
      <c r="AL40" s="1253"/>
    </row>
    <row r="41" spans="1:38" s="1226" customFormat="1" ht="11.25" customHeight="1">
      <c r="A41" s="1220"/>
      <c r="B41" s="1240"/>
      <c r="C41" s="1241" t="s">
        <v>196</v>
      </c>
      <c r="D41" s="1220"/>
      <c r="E41" s="1278"/>
      <c r="F41" s="1279">
        <v>22.7</v>
      </c>
      <c r="G41" s="886"/>
      <c r="H41" s="1279">
        <v>33.200000000000003</v>
      </c>
      <c r="I41" s="886"/>
      <c r="J41" s="1279">
        <v>13.5</v>
      </c>
      <c r="K41" s="886"/>
      <c r="L41" s="1279">
        <v>16.399999999999999</v>
      </c>
      <c r="M41" s="886"/>
      <c r="N41" s="1279">
        <v>12.1</v>
      </c>
      <c r="O41" s="886"/>
      <c r="P41" s="1279">
        <v>15</v>
      </c>
      <c r="Q41" s="886"/>
      <c r="R41" s="1279">
        <v>12.4</v>
      </c>
      <c r="S41" s="886"/>
      <c r="T41" s="1279">
        <v>19.2</v>
      </c>
      <c r="U41" s="886"/>
      <c r="V41" s="1279">
        <v>12</v>
      </c>
      <c r="W41" s="886"/>
      <c r="X41" s="1279">
        <v>12.9</v>
      </c>
      <c r="Y41" s="886"/>
      <c r="Z41" s="1280">
        <v>12</v>
      </c>
      <c r="AA41" s="886"/>
      <c r="AB41" s="1280">
        <v>23.8</v>
      </c>
      <c r="AC41" s="886"/>
      <c r="AD41" s="1280">
        <v>12.9</v>
      </c>
      <c r="AE41" s="886"/>
      <c r="AF41" s="1221"/>
      <c r="AH41" s="1247"/>
      <c r="AI41" s="1247"/>
      <c r="AJ41" s="1247"/>
      <c r="AK41" s="1247"/>
      <c r="AL41" s="1247"/>
    </row>
    <row r="42" spans="1:38" s="1226" customFormat="1" ht="11.25" customHeight="1">
      <c r="A42" s="1220"/>
      <c r="B42" s="1240"/>
      <c r="C42" s="1241" t="s">
        <v>195</v>
      </c>
      <c r="D42" s="1220"/>
      <c r="E42" s="1241"/>
      <c r="F42" s="1270"/>
      <c r="G42" s="886"/>
      <c r="H42" s="1270"/>
      <c r="I42" s="886"/>
      <c r="J42" s="1270"/>
      <c r="K42" s="886"/>
      <c r="L42" s="1270"/>
      <c r="M42" s="886"/>
      <c r="N42" s="1270"/>
      <c r="O42" s="886"/>
      <c r="P42" s="1270"/>
      <c r="Q42" s="886"/>
      <c r="R42" s="1270"/>
      <c r="S42" s="886"/>
      <c r="T42" s="1270"/>
      <c r="U42" s="886"/>
      <c r="V42" s="1270"/>
      <c r="W42" s="886"/>
      <c r="X42" s="1270"/>
      <c r="Y42" s="886"/>
      <c r="Z42" s="1271"/>
      <c r="AA42" s="886"/>
      <c r="AB42" s="1271"/>
      <c r="AC42" s="886"/>
      <c r="AD42" s="1271"/>
      <c r="AE42" s="886"/>
      <c r="AF42" s="1221"/>
      <c r="AH42" s="1247"/>
      <c r="AJ42" s="1247"/>
      <c r="AK42" s="1247"/>
      <c r="AL42" s="1247"/>
    </row>
    <row r="43" spans="1:38" ht="11.25" customHeight="1">
      <c r="A43" s="850"/>
      <c r="B43" s="862"/>
      <c r="C43" s="1281"/>
      <c r="D43" s="1282" t="s">
        <v>194</v>
      </c>
      <c r="E43" s="1283"/>
      <c r="F43" s="1284">
        <v>1.9</v>
      </c>
      <c r="G43" s="886"/>
      <c r="H43" s="1284">
        <v>2.7</v>
      </c>
      <c r="I43" s="886"/>
      <c r="J43" s="1284">
        <v>1.5</v>
      </c>
      <c r="K43" s="886"/>
      <c r="L43" s="1284">
        <v>1.5</v>
      </c>
      <c r="M43" s="886"/>
      <c r="N43" s="1284">
        <v>1.7</v>
      </c>
      <c r="O43" s="886"/>
      <c r="P43" s="1284">
        <v>1.5</v>
      </c>
      <c r="Q43" s="886"/>
      <c r="R43" s="1284">
        <v>0.9</v>
      </c>
      <c r="S43" s="886"/>
      <c r="T43" s="1284">
        <v>1.8</v>
      </c>
      <c r="U43" s="886"/>
      <c r="V43" s="1284">
        <v>1</v>
      </c>
      <c r="W43" s="886"/>
      <c r="X43" s="1284">
        <v>2</v>
      </c>
      <c r="Y43" s="886"/>
      <c r="Z43" s="1285">
        <v>1.5</v>
      </c>
      <c r="AA43" s="886"/>
      <c r="AB43" s="1285">
        <v>1.8</v>
      </c>
      <c r="AC43" s="886"/>
      <c r="AD43" s="1285">
        <v>1.5</v>
      </c>
      <c r="AE43" s="886"/>
      <c r="AF43" s="861"/>
      <c r="AH43" s="1239"/>
      <c r="AJ43" s="1239"/>
      <c r="AK43" s="1239"/>
      <c r="AL43" s="1239"/>
    </row>
    <row r="44" spans="1:38" ht="11.25" customHeight="1">
      <c r="A44" s="850"/>
      <c r="B44" s="862"/>
      <c r="C44" s="1281"/>
      <c r="D44" s="1283" t="s">
        <v>193</v>
      </c>
      <c r="E44" s="1283"/>
      <c r="F44" s="1284">
        <v>0.4</v>
      </c>
      <c r="G44" s="886"/>
      <c r="H44" s="1284">
        <v>1.8</v>
      </c>
      <c r="I44" s="886"/>
      <c r="J44" s="1284">
        <v>1.7</v>
      </c>
      <c r="K44" s="886"/>
      <c r="L44" s="1284">
        <v>0.5</v>
      </c>
      <c r="M44" s="886"/>
      <c r="N44" s="1284">
        <v>-0.4</v>
      </c>
      <c r="O44" s="886"/>
      <c r="P44" s="1284">
        <v>-0.5</v>
      </c>
      <c r="Q44" s="886"/>
      <c r="R44" s="1284">
        <v>-0.6</v>
      </c>
      <c r="S44" s="886"/>
      <c r="T44" s="1284">
        <v>0.5</v>
      </c>
      <c r="U44" s="886"/>
      <c r="V44" s="1284">
        <v>1.8</v>
      </c>
      <c r="W44" s="886"/>
      <c r="X44" s="1284">
        <v>0.1</v>
      </c>
      <c r="Y44" s="886"/>
      <c r="Z44" s="1285">
        <v>-2</v>
      </c>
      <c r="AA44" s="886"/>
      <c r="AB44" s="1285">
        <v>1.1000000000000001</v>
      </c>
      <c r="AC44" s="886"/>
      <c r="AD44" s="1285">
        <v>2.2000000000000002</v>
      </c>
      <c r="AE44" s="886"/>
      <c r="AF44" s="861"/>
      <c r="AH44" s="1239"/>
      <c r="AJ44" s="1239"/>
      <c r="AK44" s="1239"/>
      <c r="AL44" s="1239"/>
    </row>
    <row r="45" spans="1:38" ht="19.5" customHeight="1">
      <c r="A45" s="850"/>
      <c r="B45" s="862"/>
      <c r="C45" s="1709" t="s">
        <v>192</v>
      </c>
      <c r="D45" s="1710"/>
      <c r="E45" s="1710"/>
      <c r="F45" s="1710"/>
      <c r="G45" s="1710"/>
      <c r="H45" s="1710"/>
      <c r="I45" s="1710"/>
      <c r="J45" s="1710"/>
      <c r="K45" s="1710"/>
      <c r="L45" s="1710"/>
      <c r="M45" s="1710"/>
      <c r="N45" s="1710"/>
      <c r="O45" s="1710"/>
      <c r="P45" s="1710"/>
      <c r="Q45" s="1710"/>
      <c r="R45" s="1710"/>
      <c r="S45" s="1710"/>
      <c r="T45" s="1710"/>
      <c r="U45" s="1710"/>
      <c r="V45" s="1710"/>
      <c r="W45" s="1710"/>
      <c r="X45" s="1710"/>
      <c r="Y45" s="1710"/>
      <c r="Z45" s="1710"/>
      <c r="AA45" s="1710"/>
      <c r="AB45" s="1710"/>
      <c r="AC45" s="1710"/>
      <c r="AD45" s="1710"/>
      <c r="AE45" s="886"/>
      <c r="AF45" s="861"/>
      <c r="AH45" s="1239"/>
      <c r="AJ45" s="1239"/>
      <c r="AK45" s="1239"/>
      <c r="AL45" s="1239"/>
    </row>
    <row r="46" spans="1:38" ht="12" customHeight="1">
      <c r="A46" s="850"/>
      <c r="B46" s="862"/>
      <c r="C46" s="1711" t="s">
        <v>191</v>
      </c>
      <c r="D46" s="1711"/>
      <c r="E46" s="1711"/>
      <c r="F46" s="1711"/>
      <c r="G46" s="1711"/>
      <c r="H46" s="1711"/>
      <c r="I46" s="1711"/>
      <c r="J46" s="1711"/>
      <c r="K46" s="1711"/>
      <c r="L46" s="1711"/>
      <c r="M46" s="1711"/>
      <c r="N46" s="1711"/>
      <c r="O46" s="1711"/>
      <c r="P46" s="1711"/>
      <c r="Q46" s="1711"/>
      <c r="R46" s="1711"/>
      <c r="S46" s="1711"/>
      <c r="T46" s="1711"/>
      <c r="U46" s="1711"/>
      <c r="V46" s="1711"/>
      <c r="W46" s="1711"/>
      <c r="X46" s="1711"/>
      <c r="Y46" s="1711"/>
      <c r="Z46" s="1711"/>
      <c r="AA46" s="1711"/>
      <c r="AB46" s="1711"/>
      <c r="AC46" s="1711"/>
      <c r="AD46" s="1711"/>
      <c r="AE46" s="886"/>
      <c r="AF46" s="861"/>
      <c r="AH46" s="1239"/>
      <c r="AJ46" s="1239"/>
      <c r="AK46" s="1239"/>
      <c r="AL46" s="1239"/>
    </row>
    <row r="47" spans="1:38" ht="13.5" customHeight="1">
      <c r="A47" s="850"/>
      <c r="B47" s="862"/>
      <c r="C47" s="1286" t="s">
        <v>190</v>
      </c>
      <c r="D47" s="1235" t="s">
        <v>276</v>
      </c>
      <c r="E47" s="1237"/>
      <c r="F47" s="1236"/>
      <c r="G47" s="1236"/>
      <c r="H47" s="1236"/>
      <c r="I47" s="1236"/>
      <c r="J47" s="1236"/>
      <c r="K47" s="1236"/>
      <c r="L47" s="1236"/>
      <c r="M47" s="1236"/>
      <c r="N47" s="1236"/>
      <c r="O47" s="1236"/>
      <c r="P47" s="1236"/>
      <c r="Q47" s="1236"/>
      <c r="R47" s="1236"/>
      <c r="S47" s="1236"/>
      <c r="T47" s="1236"/>
      <c r="U47" s="1236"/>
      <c r="V47" s="1236"/>
      <c r="W47" s="1236"/>
      <c r="X47" s="1236"/>
      <c r="Y47" s="1236"/>
      <c r="Z47" s="1236"/>
      <c r="AA47" s="1236"/>
      <c r="AB47" s="1236"/>
      <c r="AC47" s="1236"/>
      <c r="AD47" s="1238"/>
      <c r="AE47" s="886"/>
      <c r="AF47" s="861"/>
      <c r="AH47" s="1239"/>
      <c r="AI47" s="1239"/>
      <c r="AJ47" s="1239"/>
      <c r="AK47" s="1239"/>
      <c r="AL47" s="1239"/>
    </row>
    <row r="48" spans="1:38" ht="3" customHeight="1">
      <c r="A48" s="850"/>
      <c r="B48" s="862"/>
      <c r="C48" s="1287"/>
      <c r="D48" s="1288"/>
      <c r="E48" s="1288"/>
      <c r="F48" s="1289"/>
      <c r="G48" s="1289"/>
      <c r="H48" s="1289"/>
      <c r="I48" s="1289"/>
      <c r="J48" s="1290"/>
      <c r="K48" s="1290"/>
      <c r="L48" s="1289"/>
      <c r="M48" s="1289"/>
      <c r="N48" s="1289"/>
      <c r="O48" s="1289"/>
      <c r="P48" s="1291"/>
      <c r="Q48" s="1291"/>
      <c r="R48" s="1291"/>
      <c r="S48" s="1291"/>
      <c r="T48" s="1291"/>
      <c r="U48" s="1291"/>
      <c r="V48" s="1291"/>
      <c r="W48" s="1291"/>
      <c r="X48" s="1292"/>
      <c r="Y48" s="1292"/>
      <c r="Z48" s="1292"/>
      <c r="AA48" s="1292"/>
      <c r="AB48" s="1292"/>
      <c r="AC48" s="1292"/>
      <c r="AD48" s="1292"/>
      <c r="AE48" s="886"/>
      <c r="AF48" s="861"/>
      <c r="AH48" s="1239"/>
      <c r="AI48" s="1239"/>
      <c r="AJ48" s="1239"/>
      <c r="AK48" s="1239"/>
      <c r="AL48" s="1239"/>
    </row>
    <row r="49" spans="1:54" ht="21.75" customHeight="1">
      <c r="A49" s="850"/>
      <c r="B49" s="862"/>
      <c r="C49" s="1701" t="s">
        <v>189</v>
      </c>
      <c r="D49" s="1701"/>
      <c r="E49" s="323"/>
      <c r="F49" s="1702" t="s">
        <v>188</v>
      </c>
      <c r="G49" s="1702"/>
      <c r="H49" s="1702"/>
      <c r="I49" s="1293"/>
      <c r="J49" s="1703" t="s">
        <v>187</v>
      </c>
      <c r="K49" s="1703"/>
      <c r="L49" s="1703"/>
      <c r="M49" s="1293"/>
      <c r="N49" s="1705" t="s">
        <v>186</v>
      </c>
      <c r="O49" s="1705"/>
      <c r="P49" s="1705"/>
      <c r="Q49" s="1705"/>
      <c r="R49" s="1705"/>
      <c r="S49" s="1705"/>
      <c r="T49" s="1705"/>
      <c r="U49" s="1705"/>
      <c r="V49" s="1705"/>
      <c r="W49" s="1294"/>
      <c r="X49" s="1705" t="s">
        <v>185</v>
      </c>
      <c r="Y49" s="1705"/>
      <c r="Z49" s="1705"/>
      <c r="AA49" s="1705"/>
      <c r="AB49" s="1705"/>
      <c r="AC49" s="1705"/>
      <c r="AD49" s="1705"/>
      <c r="AE49" s="886"/>
      <c r="AF49" s="861"/>
      <c r="AH49" s="1239"/>
      <c r="AI49" s="1239"/>
      <c r="AJ49" s="1239"/>
      <c r="AK49" s="1239"/>
      <c r="AL49" s="1239"/>
    </row>
    <row r="50" spans="1:54" ht="12.75" customHeight="1">
      <c r="A50" s="850"/>
      <c r="B50" s="862"/>
      <c r="C50" s="1701"/>
      <c r="D50" s="1701"/>
      <c r="E50" s="323"/>
      <c r="F50" s="1295" t="s">
        <v>101</v>
      </c>
      <c r="G50" s="1296"/>
      <c r="H50" s="1297" t="s">
        <v>184</v>
      </c>
      <c r="I50" s="1293"/>
      <c r="J50" s="1704"/>
      <c r="K50" s="1704"/>
      <c r="L50" s="1704"/>
      <c r="M50" s="1298"/>
      <c r="N50" s="1706" t="s">
        <v>183</v>
      </c>
      <c r="O50" s="1706"/>
      <c r="P50" s="1706"/>
      <c r="Q50" s="301"/>
      <c r="R50" s="1706" t="s">
        <v>182</v>
      </c>
      <c r="S50" s="1706"/>
      <c r="T50" s="1706"/>
      <c r="U50" s="301"/>
      <c r="V50" s="1182" t="s">
        <v>181</v>
      </c>
      <c r="W50" s="1294"/>
      <c r="X50" s="1706" t="s">
        <v>183</v>
      </c>
      <c r="Y50" s="1706"/>
      <c r="Z50" s="1706"/>
      <c r="AA50" s="299"/>
      <c r="AB50" s="300" t="s">
        <v>182</v>
      </c>
      <c r="AC50" s="299"/>
      <c r="AD50" s="300" t="s">
        <v>181</v>
      </c>
      <c r="AE50" s="886"/>
      <c r="AF50" s="861"/>
      <c r="AH50" s="1239"/>
      <c r="AI50" s="1239"/>
      <c r="AJ50" s="1239"/>
      <c r="AK50" s="1239"/>
      <c r="AL50" s="1239"/>
    </row>
    <row r="51" spans="1:54" ht="2.25" customHeight="1">
      <c r="A51" s="850"/>
      <c r="B51" s="862"/>
      <c r="C51" s="1181"/>
      <c r="D51" s="1181"/>
      <c r="E51" s="323"/>
      <c r="F51" s="1299"/>
      <c r="G51" s="1296"/>
      <c r="H51" s="1300"/>
      <c r="I51" s="1301"/>
      <c r="J51" s="1302"/>
      <c r="K51" s="1302"/>
      <c r="L51" s="1302"/>
      <c r="M51" s="1298"/>
      <c r="N51" s="299"/>
      <c r="O51" s="299"/>
      <c r="P51" s="299"/>
      <c r="Q51" s="299"/>
      <c r="R51" s="299"/>
      <c r="S51" s="299"/>
      <c r="T51" s="299"/>
      <c r="U51" s="299"/>
      <c r="V51" s="299"/>
      <c r="W51" s="1294"/>
      <c r="X51" s="299"/>
      <c r="Y51" s="299"/>
      <c r="Z51" s="299"/>
      <c r="AA51" s="299"/>
      <c r="AB51" s="299"/>
      <c r="AC51" s="299"/>
      <c r="AD51" s="299"/>
      <c r="AE51" s="886"/>
      <c r="AF51" s="861"/>
      <c r="AH51" s="1239"/>
      <c r="AI51" s="1239"/>
      <c r="AJ51" s="1239"/>
      <c r="AK51" s="1239"/>
      <c r="AL51" s="1239"/>
    </row>
    <row r="52" spans="1:54" ht="21.75" customHeight="1">
      <c r="A52" s="850"/>
      <c r="B52" s="862"/>
      <c r="C52" s="1695" t="s">
        <v>680</v>
      </c>
      <c r="D52" s="1695"/>
      <c r="E52" s="621"/>
      <c r="F52" s="1303">
        <v>107140</v>
      </c>
      <c r="G52" s="1304"/>
      <c r="H52" s="1304">
        <f>+F52/AD18*100</f>
        <v>98.234997478567834</v>
      </c>
      <c r="I52" s="1305"/>
      <c r="J52" s="1696">
        <v>12</v>
      </c>
      <c r="K52" s="1696"/>
      <c r="L52" s="1696"/>
      <c r="M52" s="1305"/>
      <c r="N52" s="1697">
        <v>1.5</v>
      </c>
      <c r="O52" s="1697"/>
      <c r="P52" s="1697"/>
      <c r="Q52" s="1304"/>
      <c r="R52" s="1697">
        <v>2.2999999999999998</v>
      </c>
      <c r="S52" s="1697"/>
      <c r="T52" s="1697"/>
      <c r="U52" s="1304"/>
      <c r="V52" s="1304">
        <v>-0.8</v>
      </c>
      <c r="W52" s="1305"/>
      <c r="X52" s="1697">
        <v>1.5</v>
      </c>
      <c r="Y52" s="1697"/>
      <c r="Z52" s="1697"/>
      <c r="AA52" s="1304"/>
      <c r="AB52" s="1304">
        <v>2.2999999999999998</v>
      </c>
      <c r="AC52" s="1304"/>
      <c r="AD52" s="1304">
        <v>-0.8</v>
      </c>
      <c r="AE52" s="886"/>
      <c r="AF52" s="861"/>
      <c r="AH52" s="1239"/>
      <c r="AI52" s="1276"/>
      <c r="AJ52" s="1239"/>
      <c r="AK52" s="1239"/>
      <c r="AL52" s="1239"/>
    </row>
    <row r="53" spans="1:54" ht="2.25" customHeight="1">
      <c r="A53" s="850"/>
      <c r="B53" s="862"/>
      <c r="C53" s="1633"/>
      <c r="D53" s="1633"/>
      <c r="E53" s="1633"/>
      <c r="F53" s="1633"/>
      <c r="G53" s="1298"/>
      <c r="H53" s="1698"/>
      <c r="I53" s="1698"/>
      <c r="J53" s="1698"/>
      <c r="K53" s="1301"/>
      <c r="L53" s="1306"/>
      <c r="M53" s="1301"/>
      <c r="N53" s="1699"/>
      <c r="O53" s="1699"/>
      <c r="P53" s="1699"/>
      <c r="Q53" s="1301"/>
      <c r="R53" s="1699"/>
      <c r="S53" s="1699"/>
      <c r="T53" s="1699"/>
      <c r="U53" s="1301"/>
      <c r="V53" s="1306"/>
      <c r="W53" s="1306"/>
      <c r="X53" s="1306"/>
      <c r="Y53" s="1306"/>
      <c r="Z53" s="1699"/>
      <c r="AA53" s="1699"/>
      <c r="AB53" s="1699"/>
      <c r="AC53" s="1307"/>
      <c r="AD53" s="1306"/>
      <c r="AE53" s="886"/>
      <c r="AF53" s="861"/>
      <c r="AH53" s="1239"/>
      <c r="AI53" s="1239"/>
      <c r="AJ53" s="1239"/>
      <c r="AK53" s="1239"/>
      <c r="AL53" s="1239"/>
    </row>
    <row r="54" spans="1:54" ht="13.5" hidden="1" customHeight="1">
      <c r="A54" s="850"/>
      <c r="B54" s="862"/>
      <c r="C54" s="1235" t="s">
        <v>383</v>
      </c>
      <c r="D54" s="1237"/>
      <c r="E54" s="1237"/>
      <c r="F54" s="1237"/>
      <c r="G54" s="1237"/>
      <c r="H54" s="1237"/>
      <c r="I54" s="1237"/>
      <c r="J54" s="1308"/>
      <c r="K54" s="1308"/>
      <c r="L54" s="1237"/>
      <c r="M54" s="1237"/>
      <c r="N54" s="1237"/>
      <c r="O54" s="1237"/>
      <c r="P54" s="1236"/>
      <c r="Q54" s="1236"/>
      <c r="R54" s="1236"/>
      <c r="S54" s="1236"/>
      <c r="T54" s="1236"/>
      <c r="U54" s="1236"/>
      <c r="V54" s="1236"/>
      <c r="W54" s="1236"/>
      <c r="X54" s="1236"/>
      <c r="Y54" s="1236"/>
      <c r="Z54" s="1236"/>
      <c r="AA54" s="1236"/>
      <c r="AB54" s="1236"/>
      <c r="AC54" s="1236"/>
      <c r="AD54" s="1238"/>
      <c r="AE54" s="886"/>
      <c r="AF54" s="861"/>
      <c r="AH54" s="1239"/>
      <c r="AI54" s="1239"/>
      <c r="AJ54" s="1239"/>
      <c r="AK54" s="1239"/>
      <c r="AL54" s="1239"/>
    </row>
    <row r="55" spans="1:54" ht="3.75" hidden="1" customHeight="1">
      <c r="A55" s="850"/>
      <c r="B55" s="862"/>
      <c r="C55" s="1286"/>
      <c r="D55" s="1288"/>
      <c r="E55" s="1288"/>
      <c r="F55" s="1288"/>
      <c r="G55" s="1288"/>
      <c r="H55" s="1288"/>
      <c r="I55" s="1288"/>
      <c r="J55" s="1309"/>
      <c r="K55" s="1309"/>
      <c r="L55" s="1288"/>
      <c r="M55" s="1288"/>
      <c r="N55" s="1288"/>
      <c r="O55" s="1288"/>
      <c r="P55" s="1310"/>
      <c r="Q55" s="1310"/>
      <c r="R55" s="1310"/>
      <c r="S55" s="1310"/>
      <c r="T55" s="1310"/>
      <c r="U55" s="1310"/>
      <c r="V55" s="1310"/>
      <c r="W55" s="1310"/>
      <c r="X55" s="1310"/>
      <c r="Y55" s="1310"/>
      <c r="Z55" s="1310"/>
      <c r="AA55" s="1310"/>
      <c r="AB55" s="1310"/>
      <c r="AC55" s="1310"/>
      <c r="AD55" s="1310"/>
      <c r="AE55" s="886"/>
      <c r="AF55" s="861"/>
      <c r="AH55" s="1239"/>
      <c r="AI55" s="1239"/>
      <c r="AJ55" s="1239"/>
      <c r="AK55" s="1239"/>
      <c r="AL55" s="1239"/>
    </row>
    <row r="56" spans="1:54" ht="11.25" hidden="1" customHeight="1">
      <c r="A56" s="850"/>
      <c r="B56" s="862"/>
      <c r="C56" s="1286"/>
      <c r="D56" s="1288"/>
      <c r="E56" s="1288"/>
      <c r="F56" s="888"/>
      <c r="H56" s="1659">
        <v>2006</v>
      </c>
      <c r="I56" s="1659"/>
      <c r="J56" s="1659"/>
      <c r="K56" s="861"/>
      <c r="L56" s="1659">
        <v>2007</v>
      </c>
      <c r="M56" s="1659"/>
      <c r="N56" s="1659"/>
      <c r="O56" s="861"/>
      <c r="P56" s="1659">
        <v>2008</v>
      </c>
      <c r="Q56" s="1659"/>
      <c r="R56" s="1659"/>
      <c r="S56" s="861"/>
      <c r="T56" s="1659">
        <v>2009</v>
      </c>
      <c r="U56" s="1659"/>
      <c r="V56" s="1659"/>
      <c r="W56" s="861"/>
      <c r="X56" s="1659">
        <v>2010</v>
      </c>
      <c r="Y56" s="1659"/>
      <c r="Z56" s="1659"/>
      <c r="AA56" s="861"/>
      <c r="AB56" s="1659">
        <v>2011</v>
      </c>
      <c r="AC56" s="1659"/>
      <c r="AD56" s="1659"/>
      <c r="AE56" s="886"/>
      <c r="AF56" s="888"/>
      <c r="AH56" s="1239"/>
      <c r="AI56" s="1239"/>
      <c r="AJ56" s="1239"/>
      <c r="AK56" s="1239"/>
      <c r="AL56" s="1311"/>
      <c r="AM56" s="1312"/>
      <c r="AN56" s="1312"/>
      <c r="AO56" s="1312"/>
      <c r="AP56" s="1312"/>
      <c r="AQ56" s="1312"/>
      <c r="AR56" s="1312"/>
      <c r="AS56" s="1312"/>
      <c r="AT56" s="1312"/>
      <c r="AU56" s="1312"/>
      <c r="AV56" s="1312"/>
      <c r="AW56" s="1312"/>
      <c r="AX56" s="1312"/>
      <c r="AY56" s="1312"/>
      <c r="AZ56" s="1312"/>
      <c r="BA56" s="1312"/>
      <c r="BB56" s="1312"/>
    </row>
    <row r="57" spans="1:54" ht="12.75" hidden="1" customHeight="1">
      <c r="A57" s="850"/>
      <c r="B57" s="862"/>
      <c r="C57" s="1691" t="s">
        <v>180</v>
      </c>
      <c r="D57" s="1691"/>
      <c r="E57" s="1241"/>
      <c r="F57" s="1313"/>
      <c r="G57" s="1313"/>
      <c r="H57" s="1694">
        <v>245</v>
      </c>
      <c r="I57" s="1694"/>
      <c r="J57" s="1694"/>
      <c r="K57" s="1314"/>
      <c r="L57" s="1694">
        <v>252</v>
      </c>
      <c r="M57" s="1694"/>
      <c r="N57" s="1694"/>
      <c r="O57" s="1314"/>
      <c r="P57" s="1694">
        <v>296</v>
      </c>
      <c r="Q57" s="1694"/>
      <c r="R57" s="1694"/>
      <c r="S57" s="1314"/>
      <c r="T57" s="1694">
        <v>253</v>
      </c>
      <c r="U57" s="1694"/>
      <c r="V57" s="1694"/>
      <c r="W57" s="1314"/>
      <c r="X57" s="1694">
        <v>234</v>
      </c>
      <c r="Y57" s="1694"/>
      <c r="Z57" s="1694"/>
      <c r="AA57" s="1314"/>
      <c r="AB57" s="1694">
        <v>182</v>
      </c>
      <c r="AC57" s="1694"/>
      <c r="AD57" s="1694"/>
      <c r="AE57" s="886"/>
      <c r="AF57" s="861"/>
      <c r="AH57" s="1315">
        <f>SUM(AB58:AD64)-AB57</f>
        <v>0</v>
      </c>
      <c r="AI57" s="1239"/>
      <c r="AJ57" s="1239"/>
      <c r="AK57" s="1239"/>
      <c r="AL57" s="1239"/>
    </row>
    <row r="58" spans="1:54" ht="9.75" hidden="1" customHeight="1">
      <c r="A58" s="850"/>
      <c r="B58" s="862"/>
      <c r="C58" s="1286" t="s">
        <v>384</v>
      </c>
      <c r="D58" s="1283" t="s">
        <v>384</v>
      </c>
      <c r="E58" s="1283"/>
      <c r="F58" s="1316"/>
      <c r="G58" s="1316"/>
      <c r="H58" s="1692" t="s">
        <v>11</v>
      </c>
      <c r="I58" s="1692"/>
      <c r="J58" s="1692"/>
      <c r="K58" s="1314"/>
      <c r="L58" s="1692" t="s">
        <v>11</v>
      </c>
      <c r="M58" s="1692"/>
      <c r="N58" s="1692"/>
      <c r="O58" s="1314"/>
      <c r="P58" s="1692" t="s">
        <v>11</v>
      </c>
      <c r="Q58" s="1692"/>
      <c r="R58" s="1692"/>
      <c r="S58" s="1314"/>
      <c r="T58" s="1692" t="s">
        <v>11</v>
      </c>
      <c r="U58" s="1692"/>
      <c r="V58" s="1692"/>
      <c r="W58" s="1314"/>
      <c r="X58" s="1692" t="s">
        <v>11</v>
      </c>
      <c r="Y58" s="1692"/>
      <c r="Z58" s="1692"/>
      <c r="AA58" s="1314"/>
      <c r="AB58" s="1692" t="s">
        <v>11</v>
      </c>
      <c r="AC58" s="1692"/>
      <c r="AD58" s="1692"/>
      <c r="AE58" s="886"/>
      <c r="AF58" s="861"/>
      <c r="AH58" s="1239"/>
      <c r="AI58" s="1239"/>
      <c r="AJ58" s="1239"/>
      <c r="AK58" s="1239"/>
      <c r="AL58" s="1239"/>
    </row>
    <row r="59" spans="1:54" ht="9.75" hidden="1" customHeight="1">
      <c r="A59" s="850"/>
      <c r="B59" s="862"/>
      <c r="C59" s="1286" t="s">
        <v>179</v>
      </c>
      <c r="D59" s="1283" t="s">
        <v>179</v>
      </c>
      <c r="E59" s="1283"/>
      <c r="F59" s="1316"/>
      <c r="G59" s="1316"/>
      <c r="H59" s="1692">
        <v>153</v>
      </c>
      <c r="I59" s="1692"/>
      <c r="J59" s="1692"/>
      <c r="K59" s="1314"/>
      <c r="L59" s="1692">
        <v>160</v>
      </c>
      <c r="M59" s="1692"/>
      <c r="N59" s="1692"/>
      <c r="O59" s="1314"/>
      <c r="P59" s="1693">
        <v>172</v>
      </c>
      <c r="Q59" s="1693"/>
      <c r="R59" s="1693"/>
      <c r="S59" s="1317"/>
      <c r="T59" s="1693">
        <v>142</v>
      </c>
      <c r="U59" s="1693"/>
      <c r="V59" s="1693"/>
      <c r="W59" s="1314"/>
      <c r="X59" s="1692">
        <v>141</v>
      </c>
      <c r="Y59" s="1692"/>
      <c r="Z59" s="1692"/>
      <c r="AA59" s="1314"/>
      <c r="AB59" s="1692">
        <v>93</v>
      </c>
      <c r="AC59" s="1692"/>
      <c r="AD59" s="1692"/>
      <c r="AE59" s="886"/>
      <c r="AF59" s="861"/>
      <c r="AH59" s="1239"/>
      <c r="AI59" s="1239"/>
      <c r="AJ59" s="1239"/>
      <c r="AK59" s="1239"/>
      <c r="AL59" s="1239"/>
    </row>
    <row r="60" spans="1:54" ht="9.75" hidden="1" customHeight="1">
      <c r="A60" s="850"/>
      <c r="B60" s="862"/>
      <c r="C60" s="1286" t="s">
        <v>178</v>
      </c>
      <c r="D60" s="1283" t="s">
        <v>178</v>
      </c>
      <c r="E60" s="1283"/>
      <c r="F60" s="1316"/>
      <c r="G60" s="1316"/>
      <c r="H60" s="1692">
        <v>26</v>
      </c>
      <c r="I60" s="1692"/>
      <c r="J60" s="1692"/>
      <c r="K60" s="1314"/>
      <c r="L60" s="1693">
        <v>27</v>
      </c>
      <c r="M60" s="1693"/>
      <c r="N60" s="1693"/>
      <c r="O60" s="1317"/>
      <c r="P60" s="1693">
        <v>27</v>
      </c>
      <c r="Q60" s="1693"/>
      <c r="R60" s="1693"/>
      <c r="S60" s="1317"/>
      <c r="T60" s="1693">
        <v>22</v>
      </c>
      <c r="U60" s="1693"/>
      <c r="V60" s="1693"/>
      <c r="W60" s="1314"/>
      <c r="X60" s="1692">
        <v>25</v>
      </c>
      <c r="Y60" s="1692"/>
      <c r="Z60" s="1692"/>
      <c r="AA60" s="1314"/>
      <c r="AB60" s="1692">
        <v>22</v>
      </c>
      <c r="AC60" s="1692"/>
      <c r="AD60" s="1692"/>
      <c r="AE60" s="886"/>
      <c r="AF60" s="861"/>
      <c r="AH60" s="1686" t="s">
        <v>681</v>
      </c>
      <c r="AI60" s="1686"/>
      <c r="AJ60" s="1686"/>
      <c r="AK60" s="1239"/>
      <c r="AL60" s="1239"/>
    </row>
    <row r="61" spans="1:54" ht="9.75" hidden="1" customHeight="1">
      <c r="A61" s="850"/>
      <c r="B61" s="862"/>
      <c r="C61" s="1286" t="s">
        <v>177</v>
      </c>
      <c r="D61" s="1283" t="s">
        <v>177</v>
      </c>
      <c r="E61" s="1283"/>
      <c r="F61" s="1316"/>
      <c r="G61" s="1316"/>
      <c r="H61" s="1692">
        <v>65</v>
      </c>
      <c r="I61" s="1692"/>
      <c r="J61" s="1692"/>
      <c r="K61" s="1317"/>
      <c r="L61" s="1693">
        <v>64</v>
      </c>
      <c r="M61" s="1693"/>
      <c r="N61" s="1693"/>
      <c r="O61" s="1317"/>
      <c r="P61" s="1693">
        <v>97</v>
      </c>
      <c r="Q61" s="1693"/>
      <c r="R61" s="1693"/>
      <c r="S61" s="1317"/>
      <c r="T61" s="1693">
        <v>87</v>
      </c>
      <c r="U61" s="1693"/>
      <c r="V61" s="1693"/>
      <c r="W61" s="1314"/>
      <c r="X61" s="1692">
        <v>64</v>
      </c>
      <c r="Y61" s="1692"/>
      <c r="Z61" s="1692"/>
      <c r="AA61" s="1314"/>
      <c r="AB61" s="1692">
        <v>55</v>
      </c>
      <c r="AC61" s="1692"/>
      <c r="AD61" s="1692"/>
      <c r="AE61" s="886"/>
      <c r="AF61" s="861"/>
      <c r="AH61" s="1239"/>
      <c r="AI61" s="1239"/>
      <c r="AJ61" s="1239"/>
      <c r="AK61" s="1239"/>
      <c r="AL61" s="1239"/>
    </row>
    <row r="62" spans="1:54" ht="9.75" hidden="1" customHeight="1">
      <c r="A62" s="850"/>
      <c r="B62" s="862"/>
      <c r="C62" s="1286"/>
      <c r="D62" s="1283" t="s">
        <v>385</v>
      </c>
      <c r="E62" s="1283"/>
      <c r="F62" s="1316"/>
      <c r="G62" s="1316"/>
      <c r="H62" s="1693" t="s">
        <v>11</v>
      </c>
      <c r="I62" s="1693"/>
      <c r="J62" s="1693"/>
      <c r="K62" s="1317"/>
      <c r="L62" s="1693" t="s">
        <v>11</v>
      </c>
      <c r="M62" s="1693"/>
      <c r="N62" s="1693"/>
      <c r="O62" s="1317"/>
      <c r="P62" s="1693" t="s">
        <v>11</v>
      </c>
      <c r="Q62" s="1693"/>
      <c r="R62" s="1693"/>
      <c r="S62" s="1317"/>
      <c r="T62" s="1693" t="s">
        <v>11</v>
      </c>
      <c r="U62" s="1693"/>
      <c r="V62" s="1693"/>
      <c r="W62" s="1314"/>
      <c r="X62" s="1692">
        <v>4</v>
      </c>
      <c r="Y62" s="1692"/>
      <c r="Z62" s="1692"/>
      <c r="AA62" s="1314"/>
      <c r="AB62" s="1692">
        <v>12</v>
      </c>
      <c r="AC62" s="1692"/>
      <c r="AD62" s="1692"/>
      <c r="AE62" s="886"/>
      <c r="AF62" s="861"/>
      <c r="AH62" s="1239"/>
      <c r="AI62" s="1239"/>
      <c r="AJ62" s="1239"/>
      <c r="AK62" s="1239"/>
      <c r="AL62" s="1239"/>
    </row>
    <row r="63" spans="1:54" ht="9.75" hidden="1" customHeight="1">
      <c r="A63" s="850"/>
      <c r="B63" s="862"/>
      <c r="C63" s="1286"/>
      <c r="D63" s="1283" t="s">
        <v>176</v>
      </c>
      <c r="E63" s="1283"/>
      <c r="F63" s="1316"/>
      <c r="G63" s="1316"/>
      <c r="H63" s="1692">
        <v>1</v>
      </c>
      <c r="I63" s="1692"/>
      <c r="J63" s="1692"/>
      <c r="K63" s="1317"/>
      <c r="L63" s="1693">
        <v>1</v>
      </c>
      <c r="M63" s="1693"/>
      <c r="N63" s="1693"/>
      <c r="O63" s="1317"/>
      <c r="P63" s="1693" t="s">
        <v>11</v>
      </c>
      <c r="Q63" s="1693"/>
      <c r="R63" s="1693"/>
      <c r="S63" s="1317"/>
      <c r="T63" s="1693">
        <v>1</v>
      </c>
      <c r="U63" s="1693"/>
      <c r="V63" s="1693"/>
      <c r="W63" s="1314"/>
      <c r="X63" s="1692" t="s">
        <v>11</v>
      </c>
      <c r="Y63" s="1692"/>
      <c r="Z63" s="1692"/>
      <c r="AA63" s="1314"/>
      <c r="AB63" s="1692" t="s">
        <v>11</v>
      </c>
      <c r="AC63" s="1692"/>
      <c r="AD63" s="1692"/>
      <c r="AE63" s="886"/>
      <c r="AF63" s="861"/>
      <c r="AH63" s="1239"/>
      <c r="AI63" s="1239"/>
      <c r="AJ63" s="1239"/>
      <c r="AK63" s="1239"/>
      <c r="AL63" s="1239"/>
    </row>
    <row r="64" spans="1:54" ht="9.75" hidden="1" customHeight="1">
      <c r="A64" s="850"/>
      <c r="B64" s="862"/>
      <c r="C64" s="1286"/>
      <c r="D64" s="1283" t="s">
        <v>175</v>
      </c>
      <c r="E64" s="1283"/>
      <c r="F64" s="1316"/>
      <c r="G64" s="1316"/>
      <c r="H64" s="1692" t="s">
        <v>11</v>
      </c>
      <c r="I64" s="1692"/>
      <c r="J64" s="1692"/>
      <c r="K64" s="1314"/>
      <c r="L64" s="1692" t="s">
        <v>11</v>
      </c>
      <c r="M64" s="1692"/>
      <c r="N64" s="1692"/>
      <c r="O64" s="1314"/>
      <c r="P64" s="1692" t="s">
        <v>11</v>
      </c>
      <c r="Q64" s="1692"/>
      <c r="R64" s="1692"/>
      <c r="S64" s="1314"/>
      <c r="T64" s="1692">
        <v>1</v>
      </c>
      <c r="U64" s="1692"/>
      <c r="V64" s="1692"/>
      <c r="W64" s="1314"/>
      <c r="X64" s="1692" t="s">
        <v>11</v>
      </c>
      <c r="Y64" s="1692"/>
      <c r="Z64" s="1692"/>
      <c r="AA64" s="1314"/>
      <c r="AB64" s="1692" t="s">
        <v>11</v>
      </c>
      <c r="AC64" s="1692"/>
      <c r="AD64" s="1692"/>
      <c r="AE64" s="886"/>
      <c r="AF64" s="861"/>
      <c r="AH64" s="1239"/>
      <c r="AI64" s="1239"/>
      <c r="AJ64" s="1239"/>
      <c r="AK64" s="1239"/>
      <c r="AL64" s="1239"/>
    </row>
    <row r="65" spans="1:38" ht="12.75" hidden="1" customHeight="1">
      <c r="A65" s="850"/>
      <c r="B65" s="862"/>
      <c r="C65" s="1691" t="s">
        <v>386</v>
      </c>
      <c r="D65" s="1691"/>
      <c r="E65" s="1241"/>
      <c r="F65" s="1318"/>
      <c r="G65" s="1318"/>
      <c r="H65" s="1689">
        <v>1418784</v>
      </c>
      <c r="I65" s="1689"/>
      <c r="J65" s="1689"/>
      <c r="K65" s="1314"/>
      <c r="L65" s="1689">
        <v>1569601</v>
      </c>
      <c r="M65" s="1689"/>
      <c r="N65" s="1689"/>
      <c r="O65" s="1314"/>
      <c r="P65" s="1689">
        <v>1704107</v>
      </c>
      <c r="Q65" s="1689"/>
      <c r="R65" s="1689"/>
      <c r="S65" s="1314"/>
      <c r="T65" s="1689">
        <v>1303457</v>
      </c>
      <c r="U65" s="1689"/>
      <c r="V65" s="1689"/>
      <c r="W65" s="1314"/>
      <c r="X65" s="1689">
        <v>1407066</v>
      </c>
      <c r="Y65" s="1689"/>
      <c r="Z65" s="1689"/>
      <c r="AA65" s="1314"/>
      <c r="AB65" s="1689">
        <v>1236919</v>
      </c>
      <c r="AC65" s="1689"/>
      <c r="AD65" s="1689"/>
      <c r="AE65" s="886"/>
      <c r="AF65" s="861"/>
      <c r="AH65" s="1239"/>
      <c r="AI65" s="1239"/>
      <c r="AJ65" s="1239"/>
      <c r="AK65" s="1239"/>
      <c r="AL65" s="1239"/>
    </row>
    <row r="66" spans="1:38" ht="12.75" hidden="1" customHeight="1">
      <c r="A66" s="850"/>
      <c r="B66" s="862"/>
      <c r="C66" s="1241" t="s">
        <v>387</v>
      </c>
      <c r="D66" s="1241"/>
      <c r="E66" s="1241"/>
      <c r="F66" s="1319"/>
      <c r="G66" s="1319"/>
      <c r="H66" s="1690">
        <v>22.9</v>
      </c>
      <c r="I66" s="1690"/>
      <c r="J66" s="1690"/>
      <c r="K66" s="1320"/>
      <c r="L66" s="1690">
        <v>16.600000000000001</v>
      </c>
      <c r="M66" s="1690"/>
      <c r="N66" s="1690"/>
      <c r="O66" s="1320"/>
      <c r="P66" s="1690">
        <v>18.7</v>
      </c>
      <c r="Q66" s="1690"/>
      <c r="R66" s="1690"/>
      <c r="S66" s="1320"/>
      <c r="T66" s="1690">
        <v>13.7</v>
      </c>
      <c r="U66" s="1690"/>
      <c r="V66" s="1690"/>
      <c r="W66" s="1314"/>
      <c r="X66" s="1690">
        <v>15.9</v>
      </c>
      <c r="Y66" s="1690"/>
      <c r="Z66" s="1690"/>
      <c r="AA66" s="1314"/>
      <c r="AB66" s="1690">
        <v>15.9</v>
      </c>
      <c r="AC66" s="1690"/>
      <c r="AD66" s="1690"/>
      <c r="AE66" s="886"/>
      <c r="AF66" s="861"/>
      <c r="AH66" s="1239"/>
      <c r="AI66" s="1239"/>
      <c r="AJ66" s="1239"/>
      <c r="AK66" s="1239"/>
      <c r="AL66" s="1239"/>
    </row>
    <row r="67" spans="1:38" s="1326" customFormat="1" ht="9.75" customHeight="1">
      <c r="A67" s="1256"/>
      <c r="B67" s="862"/>
      <c r="C67" s="1321" t="s">
        <v>174</v>
      </c>
      <c r="D67" s="1322"/>
      <c r="E67" s="1321"/>
      <c r="F67" s="1323"/>
      <c r="G67" s="1323"/>
      <c r="H67" s="1323"/>
      <c r="I67" s="1323"/>
      <c r="J67" s="1324"/>
      <c r="K67" s="1323"/>
      <c r="L67" s="1324"/>
      <c r="M67" s="1323"/>
      <c r="N67" s="924" t="s">
        <v>173</v>
      </c>
      <c r="O67" s="1323"/>
      <c r="P67" s="1323"/>
      <c r="Q67" s="1323"/>
      <c r="R67" s="1323"/>
      <c r="S67" s="1323"/>
      <c r="T67" s="1323"/>
      <c r="U67" s="1323"/>
      <c r="V67" s="1323"/>
      <c r="W67" s="1323"/>
      <c r="X67" s="1323"/>
      <c r="Y67" s="1323"/>
      <c r="Z67" s="1323"/>
      <c r="AA67" s="1323"/>
      <c r="AB67" s="1323" t="s">
        <v>172</v>
      </c>
      <c r="AC67" s="1323"/>
      <c r="AD67" s="1323"/>
      <c r="AE67" s="886"/>
      <c r="AF67" s="1325"/>
      <c r="AH67" s="1327"/>
      <c r="AI67" s="1327"/>
      <c r="AJ67" s="1327"/>
      <c r="AK67" s="1327"/>
      <c r="AL67" s="1327"/>
    </row>
    <row r="68" spans="1:38" s="1326" customFormat="1" ht="11.25" customHeight="1" thickBot="1">
      <c r="A68" s="1256"/>
      <c r="B68" s="1328"/>
      <c r="C68" s="1329"/>
      <c r="D68" s="1330"/>
      <c r="E68" s="1331"/>
      <c r="F68" s="1332"/>
      <c r="G68" s="1332"/>
      <c r="H68" s="1332"/>
      <c r="I68" s="1332"/>
      <c r="J68" s="1332"/>
      <c r="K68" s="1332"/>
      <c r="L68" s="1332"/>
      <c r="M68" s="1332"/>
      <c r="N68" s="1332"/>
      <c r="O68" s="1332"/>
      <c r="P68" s="1332"/>
      <c r="Q68" s="1332"/>
      <c r="R68" s="1332"/>
      <c r="S68" s="1332"/>
      <c r="T68" s="1332"/>
      <c r="U68" s="1332"/>
      <c r="V68" s="1332"/>
      <c r="W68" s="1332"/>
      <c r="X68" s="1332"/>
      <c r="Y68" s="1332"/>
      <c r="Z68" s="1332"/>
      <c r="AA68" s="1332"/>
      <c r="AB68" s="1332"/>
      <c r="AC68" s="1332"/>
      <c r="AD68" s="1333" t="s">
        <v>106</v>
      </c>
      <c r="AE68" s="1334"/>
      <c r="AF68" s="1335"/>
      <c r="AH68" s="1327" t="s">
        <v>682</v>
      </c>
      <c r="AI68" s="1327"/>
      <c r="AJ68" s="1327"/>
      <c r="AK68" s="1327"/>
      <c r="AL68" s="1327"/>
    </row>
    <row r="69" spans="1:38" ht="13.5" customHeight="1" thickBot="1">
      <c r="A69" s="850"/>
      <c r="B69" s="1328"/>
      <c r="C69" s="1336" t="s">
        <v>171</v>
      </c>
      <c r="D69" s="882"/>
      <c r="E69" s="882"/>
      <c r="F69" s="883"/>
      <c r="G69" s="883"/>
      <c r="H69" s="883"/>
      <c r="I69" s="883"/>
      <c r="J69" s="883"/>
      <c r="K69" s="883"/>
      <c r="L69" s="883"/>
      <c r="M69" s="883"/>
      <c r="N69" s="883"/>
      <c r="O69" s="883"/>
      <c r="P69" s="883"/>
      <c r="Q69" s="883"/>
      <c r="R69" s="884"/>
      <c r="S69" s="884"/>
      <c r="T69" s="884"/>
      <c r="U69" s="884"/>
      <c r="V69" s="884"/>
      <c r="W69" s="884"/>
      <c r="X69" s="884"/>
      <c r="Y69" s="884"/>
      <c r="Z69" s="884"/>
      <c r="AA69" s="884"/>
      <c r="AB69" s="884"/>
      <c r="AC69" s="884"/>
      <c r="AD69" s="884"/>
      <c r="AE69" s="1333"/>
      <c r="AF69" s="1337"/>
      <c r="AH69" s="1239"/>
      <c r="AI69" s="1239"/>
      <c r="AJ69" s="1239"/>
      <c r="AK69" s="1239"/>
      <c r="AL69" s="1239"/>
    </row>
    <row r="70" spans="1:38" ht="3.75" customHeight="1">
      <c r="A70" s="850"/>
      <c r="B70" s="1328"/>
      <c r="C70" s="1682" t="s">
        <v>102</v>
      </c>
      <c r="D70" s="1683"/>
      <c r="E70" s="1334"/>
      <c r="F70" s="1337"/>
      <c r="G70" s="1338"/>
      <c r="H70" s="1339"/>
      <c r="I70" s="1340"/>
      <c r="J70" s="1340"/>
      <c r="K70" s="1340"/>
      <c r="L70" s="1340"/>
      <c r="M70" s="1340"/>
      <c r="N70" s="1340"/>
      <c r="O70" s="1340"/>
      <c r="P70" s="1340"/>
      <c r="Q70" s="1340"/>
      <c r="R70" s="1340"/>
      <c r="S70" s="1340"/>
      <c r="T70" s="1340"/>
      <c r="U70" s="1340"/>
      <c r="V70" s="1340"/>
      <c r="W70" s="1340"/>
      <c r="X70" s="1340"/>
      <c r="Y70" s="1340"/>
      <c r="Z70" s="1340"/>
      <c r="AA70" s="1340"/>
      <c r="AB70" s="1340"/>
      <c r="AC70" s="1340"/>
      <c r="AD70" s="1340"/>
      <c r="AE70" s="1334"/>
      <c r="AF70" s="1337"/>
      <c r="AG70" s="1232"/>
      <c r="AH70" s="1341"/>
      <c r="AI70" s="1239"/>
      <c r="AJ70" s="1239"/>
      <c r="AK70" s="1239"/>
      <c r="AL70" s="1239"/>
    </row>
    <row r="71" spans="1:38" ht="11.25" customHeight="1">
      <c r="A71" s="850"/>
      <c r="B71" s="1328"/>
      <c r="C71" s="1684"/>
      <c r="D71" s="1684"/>
      <c r="E71" s="1342"/>
      <c r="F71" s="1685">
        <v>2011</v>
      </c>
      <c r="G71" s="1685"/>
      <c r="H71" s="1685"/>
      <c r="I71" s="1685"/>
      <c r="J71" s="1685"/>
      <c r="K71" s="1685"/>
      <c r="L71" s="1685"/>
      <c r="M71" s="1685"/>
      <c r="N71" s="1685"/>
      <c r="O71" s="1685"/>
      <c r="P71" s="1685"/>
      <c r="Q71" s="1685"/>
      <c r="R71" s="1685"/>
      <c r="S71" s="1685"/>
      <c r="T71" s="1685"/>
      <c r="U71" s="1685"/>
      <c r="V71" s="1685"/>
      <c r="W71" s="1685"/>
      <c r="X71" s="1685"/>
      <c r="Y71" s="1685"/>
      <c r="Z71" s="1685"/>
      <c r="AA71" s="1343"/>
      <c r="AB71" s="1685">
        <v>2012</v>
      </c>
      <c r="AC71" s="1685"/>
      <c r="AD71" s="1685"/>
      <c r="AE71" s="1343"/>
      <c r="AF71" s="1343"/>
      <c r="AG71" s="887"/>
      <c r="AH71" s="1344"/>
      <c r="AI71" s="1345"/>
      <c r="AJ71" s="1345"/>
      <c r="AK71" s="1345"/>
      <c r="AL71" s="1345"/>
    </row>
    <row r="72" spans="1:38" ht="11.25" customHeight="1">
      <c r="A72" s="850"/>
      <c r="B72" s="1328"/>
      <c r="C72" s="1334"/>
      <c r="D72" s="1342"/>
      <c r="E72" s="1342"/>
      <c r="F72" s="1346" t="s">
        <v>170</v>
      </c>
      <c r="G72" s="1334"/>
      <c r="H72" s="1346" t="s">
        <v>169</v>
      </c>
      <c r="I72" s="1334"/>
      <c r="J72" s="1346" t="s">
        <v>168</v>
      </c>
      <c r="K72" s="1334"/>
      <c r="L72" s="1346" t="s">
        <v>167</v>
      </c>
      <c r="M72" s="1334"/>
      <c r="N72" s="1346" t="s">
        <v>166</v>
      </c>
      <c r="O72" s="1334"/>
      <c r="P72" s="1346" t="s">
        <v>165</v>
      </c>
      <c r="Q72" s="1334"/>
      <c r="R72" s="1346" t="s">
        <v>164</v>
      </c>
      <c r="S72" s="1334"/>
      <c r="T72" s="1346" t="s">
        <v>163</v>
      </c>
      <c r="U72" s="1334"/>
      <c r="V72" s="1346" t="s">
        <v>162</v>
      </c>
      <c r="W72" s="1334"/>
      <c r="X72" s="1346" t="s">
        <v>161</v>
      </c>
      <c r="Y72" s="1334"/>
      <c r="Z72" s="1346" t="s">
        <v>160</v>
      </c>
      <c r="AA72" s="1334"/>
      <c r="AB72" s="1346" t="s">
        <v>159</v>
      </c>
      <c r="AC72" s="1334"/>
      <c r="AD72" s="1346" t="s">
        <v>170</v>
      </c>
      <c r="AE72" s="1334"/>
      <c r="AF72" s="1337"/>
      <c r="AG72" s="1232"/>
      <c r="AH72" s="1686" t="s">
        <v>683</v>
      </c>
      <c r="AI72" s="1686"/>
      <c r="AJ72" s="1686"/>
      <c r="AK72" s="1239"/>
      <c r="AL72" s="1239"/>
    </row>
    <row r="73" spans="1:38" ht="11.25" customHeight="1">
      <c r="A73" s="850"/>
      <c r="B73" s="1328"/>
      <c r="C73" s="1687" t="s">
        <v>158</v>
      </c>
      <c r="D73" s="1687"/>
      <c r="E73" s="1347"/>
      <c r="F73" s="1348"/>
      <c r="G73" s="1337"/>
      <c r="H73" s="1348"/>
      <c r="I73" s="1337"/>
      <c r="J73" s="1348"/>
      <c r="K73" s="1337"/>
      <c r="L73" s="1348"/>
      <c r="M73" s="1337"/>
      <c r="N73" s="1348"/>
      <c r="O73" s="1337"/>
      <c r="P73" s="1348"/>
      <c r="Q73" s="1337"/>
      <c r="R73" s="1348"/>
      <c r="S73" s="1337"/>
      <c r="T73" s="1348"/>
      <c r="U73" s="1337"/>
      <c r="V73" s="1348"/>
      <c r="W73" s="1337"/>
      <c r="X73" s="1348"/>
      <c r="Y73" s="1337"/>
      <c r="Z73" s="1348"/>
      <c r="AA73" s="1337"/>
      <c r="AB73" s="1348"/>
      <c r="AC73" s="1337"/>
      <c r="AD73" s="1348"/>
      <c r="AE73" s="1334"/>
      <c r="AF73" s="1337"/>
      <c r="AH73" s="1349"/>
      <c r="AI73" s="1239"/>
      <c r="AJ73" s="1239"/>
      <c r="AK73" s="1239"/>
      <c r="AL73" s="1239"/>
    </row>
    <row r="74" spans="1:38" s="1253" customFormat="1" ht="10.5" customHeight="1">
      <c r="A74" s="1350"/>
      <c r="B74" s="1351"/>
      <c r="C74" s="1352" t="s">
        <v>157</v>
      </c>
      <c r="D74" s="1353"/>
      <c r="E74" s="1353"/>
      <c r="F74" s="1354">
        <v>0</v>
      </c>
      <c r="G74" s="1354"/>
      <c r="H74" s="1354">
        <v>1.61</v>
      </c>
      <c r="I74" s="1354"/>
      <c r="J74" s="1354">
        <v>0.42</v>
      </c>
      <c r="K74" s="1354"/>
      <c r="L74" s="1354">
        <v>-0.1</v>
      </c>
      <c r="M74" s="1354"/>
      <c r="N74" s="1354">
        <v>-0.2</v>
      </c>
      <c r="O74" s="1354"/>
      <c r="P74" s="1354">
        <v>-0.1</v>
      </c>
      <c r="Q74" s="1354"/>
      <c r="R74" s="1354">
        <v>-0.4</v>
      </c>
      <c r="S74" s="1354"/>
      <c r="T74" s="1354">
        <v>0.8</v>
      </c>
      <c r="U74" s="1354"/>
      <c r="V74" s="1354">
        <v>1.1000000000000001</v>
      </c>
      <c r="W74" s="1354"/>
      <c r="X74" s="1354">
        <v>-0.1</v>
      </c>
      <c r="Y74" s="1354"/>
      <c r="Z74" s="1354">
        <v>0</v>
      </c>
      <c r="AA74" s="1354"/>
      <c r="AB74" s="1354">
        <v>0.5</v>
      </c>
      <c r="AC74" s="1354"/>
      <c r="AD74" s="1354">
        <v>0.1</v>
      </c>
      <c r="AE74" s="1342"/>
      <c r="AF74" s="1342"/>
      <c r="AG74" s="855"/>
      <c r="AH74" s="1355" t="s">
        <v>676</v>
      </c>
      <c r="AI74" s="1315"/>
    </row>
    <row r="75" spans="1:38" s="1253" customFormat="1" ht="10.5" customHeight="1">
      <c r="A75" s="1350"/>
      <c r="B75" s="1351"/>
      <c r="C75" s="1352" t="s">
        <v>156</v>
      </c>
      <c r="D75" s="1353"/>
      <c r="E75" s="1353"/>
      <c r="F75" s="1356">
        <v>3.53</v>
      </c>
      <c r="G75" s="1356"/>
      <c r="H75" s="1356">
        <v>4.04</v>
      </c>
      <c r="I75" s="1356"/>
      <c r="J75" s="1356">
        <v>4.0599999999999996</v>
      </c>
      <c r="K75" s="1356"/>
      <c r="L75" s="1356">
        <v>3.8</v>
      </c>
      <c r="M75" s="1356"/>
      <c r="N75" s="1356">
        <v>3.4</v>
      </c>
      <c r="O75" s="1356"/>
      <c r="P75" s="1356">
        <v>3.2</v>
      </c>
      <c r="Q75" s="1356"/>
      <c r="R75" s="1356">
        <v>2.9</v>
      </c>
      <c r="S75" s="1356"/>
      <c r="T75" s="1356">
        <v>3.6</v>
      </c>
      <c r="U75" s="1356"/>
      <c r="V75" s="1356">
        <v>4.2</v>
      </c>
      <c r="W75" s="1356"/>
      <c r="X75" s="1356">
        <v>4</v>
      </c>
      <c r="Y75" s="1356"/>
      <c r="Z75" s="1356">
        <v>3.6</v>
      </c>
      <c r="AA75" s="1356"/>
      <c r="AB75" s="1356">
        <v>3.5</v>
      </c>
      <c r="AC75" s="1356"/>
      <c r="AD75" s="1356">
        <v>3.6</v>
      </c>
      <c r="AE75" s="1342"/>
      <c r="AF75" s="1342"/>
      <c r="AG75" s="855"/>
      <c r="AH75" s="1239"/>
    </row>
    <row r="76" spans="1:38" s="1253" customFormat="1" ht="10.5" customHeight="1">
      <c r="A76" s="1350"/>
      <c r="B76" s="1351"/>
      <c r="C76" s="1352" t="s">
        <v>155</v>
      </c>
      <c r="D76" s="1353"/>
      <c r="E76" s="1353"/>
      <c r="F76" s="1356">
        <v>1.96</v>
      </c>
      <c r="G76" s="1356"/>
      <c r="H76" s="1356">
        <v>2.25</v>
      </c>
      <c r="I76" s="1356"/>
      <c r="J76" s="1356">
        <v>2.5299999999999998</v>
      </c>
      <c r="K76" s="1356"/>
      <c r="L76" s="1356">
        <v>2.8</v>
      </c>
      <c r="M76" s="1356"/>
      <c r="N76" s="1356">
        <v>2.9</v>
      </c>
      <c r="O76" s="1356"/>
      <c r="P76" s="1356">
        <v>3.1</v>
      </c>
      <c r="Q76" s="1356"/>
      <c r="R76" s="1356">
        <v>3.1</v>
      </c>
      <c r="S76" s="1356"/>
      <c r="T76" s="1356">
        <v>3.3</v>
      </c>
      <c r="U76" s="1356"/>
      <c r="V76" s="1356">
        <v>3.4</v>
      </c>
      <c r="W76" s="1356"/>
      <c r="X76" s="1356">
        <v>3.6</v>
      </c>
      <c r="Y76" s="1356"/>
      <c r="Z76" s="1356">
        <v>3.7</v>
      </c>
      <c r="AA76" s="1356"/>
      <c r="AB76" s="1356">
        <v>3.6</v>
      </c>
      <c r="AC76" s="1356"/>
      <c r="AD76" s="1356">
        <v>3.7</v>
      </c>
      <c r="AE76" s="1342"/>
      <c r="AF76" s="1342"/>
      <c r="AG76" s="1357"/>
      <c r="AH76" s="1358"/>
      <c r="AI76" s="1359"/>
      <c r="AJ76" s="1359"/>
    </row>
    <row r="77" spans="1:38" ht="11.25" customHeight="1">
      <c r="A77" s="850"/>
      <c r="B77" s="1328"/>
      <c r="C77" s="1347" t="s">
        <v>154</v>
      </c>
      <c r="D77" s="1347"/>
      <c r="E77" s="1347"/>
      <c r="F77" s="1360"/>
      <c r="G77" s="1360"/>
      <c r="H77" s="1067"/>
      <c r="I77" s="1067"/>
      <c r="J77" s="1179"/>
      <c r="K77" s="1179"/>
      <c r="L77" s="1179"/>
      <c r="M77" s="1179"/>
      <c r="N77" s="1179"/>
      <c r="O77" s="1179"/>
      <c r="P77" s="1179"/>
      <c r="Q77" s="1179"/>
      <c r="R77" s="1360"/>
      <c r="S77" s="1360"/>
      <c r="T77" s="1179"/>
      <c r="U77" s="1179"/>
      <c r="V77" s="1179"/>
      <c r="W77" s="1179"/>
      <c r="X77" s="1179"/>
      <c r="Y77" s="1179"/>
      <c r="Z77" s="1179"/>
      <c r="AA77" s="1179"/>
      <c r="AB77" s="1179"/>
      <c r="AC77" s="1179"/>
      <c r="AD77" s="1361"/>
      <c r="AE77" s="1334"/>
      <c r="AF77" s="1337"/>
      <c r="AG77" s="1362"/>
      <c r="AH77" s="1363"/>
      <c r="AI77" s="1364"/>
      <c r="AJ77" s="1239"/>
      <c r="AK77" s="1239"/>
      <c r="AL77" s="1239"/>
    </row>
    <row r="78" spans="1:38" ht="9.75" customHeight="1">
      <c r="A78" s="850"/>
      <c r="B78" s="1365"/>
      <c r="C78" s="1366"/>
      <c r="D78" s="1367" t="s">
        <v>599</v>
      </c>
      <c r="E78" s="1347">
        <v>18.063386000324822</v>
      </c>
      <c r="F78" s="1360"/>
      <c r="G78" s="1360"/>
      <c r="H78" s="1068"/>
      <c r="I78" s="1068"/>
      <c r="J78" s="298"/>
      <c r="K78" s="298"/>
      <c r="L78" s="298"/>
      <c r="M78" s="298"/>
      <c r="N78" s="298"/>
      <c r="O78" s="298"/>
      <c r="P78" s="1368">
        <v>12.390053683529478</v>
      </c>
      <c r="Q78" s="298"/>
      <c r="R78" s="1369"/>
      <c r="S78" s="1369"/>
      <c r="T78" s="1069"/>
      <c r="U78" s="1069"/>
      <c r="V78" s="1069"/>
      <c r="W78" s="1069"/>
      <c r="X78" s="1069"/>
      <c r="Y78" s="1069"/>
      <c r="Z78" s="1069"/>
      <c r="AA78" s="1069"/>
      <c r="AB78" s="1069"/>
      <c r="AC78" s="1069"/>
      <c r="AD78" s="1361">
        <f>+P78</f>
        <v>12.390053683529478</v>
      </c>
      <c r="AE78" s="1334"/>
      <c r="AF78" s="1337"/>
      <c r="AH78" s="1239"/>
      <c r="AI78" s="1239"/>
      <c r="AJ78" s="1239"/>
      <c r="AK78" s="1239"/>
      <c r="AL78" s="1239"/>
    </row>
    <row r="79" spans="1:38" ht="9.75" customHeight="1">
      <c r="A79" s="850"/>
      <c r="B79" s="1370"/>
      <c r="C79" s="1353"/>
      <c r="D79" s="1367" t="s">
        <v>151</v>
      </c>
      <c r="E79" s="1371">
        <v>14.76210518073351</v>
      </c>
      <c r="F79" s="1360"/>
      <c r="G79" s="1360"/>
      <c r="H79" s="1070"/>
      <c r="I79" s="1070"/>
      <c r="J79" s="1070"/>
      <c r="K79" s="1070"/>
      <c r="L79" s="298"/>
      <c r="M79" s="1070"/>
      <c r="N79" s="1071"/>
      <c r="O79" s="1071"/>
      <c r="P79" s="1368">
        <v>10.116272910265911</v>
      </c>
      <c r="Q79" s="1070"/>
      <c r="R79" s="1369"/>
      <c r="S79" s="1369"/>
      <c r="T79" s="1072"/>
      <c r="U79" s="1072"/>
      <c r="V79" s="1069"/>
      <c r="W79" s="1069"/>
      <c r="X79" s="1069"/>
      <c r="Y79" s="1069"/>
      <c r="Z79" s="1069"/>
      <c r="AA79" s="1069"/>
      <c r="AB79" s="1069"/>
      <c r="AC79" s="1072"/>
      <c r="AD79" s="1361">
        <f t="shared" ref="AD79:AD82" si="0">+P79</f>
        <v>10.116272910265911</v>
      </c>
      <c r="AE79" s="1372"/>
      <c r="AF79" s="1372"/>
      <c r="AH79" s="1688" t="s">
        <v>684</v>
      </c>
      <c r="AI79" s="1688"/>
      <c r="AJ79" s="1688"/>
      <c r="AK79" s="1239"/>
      <c r="AL79" s="1239"/>
    </row>
    <row r="80" spans="1:38" ht="9.75" customHeight="1">
      <c r="A80" s="850"/>
      <c r="B80" s="1370"/>
      <c r="C80" s="1353"/>
      <c r="D80" s="1367" t="s">
        <v>600</v>
      </c>
      <c r="E80" s="1371">
        <v>12.534309796205889</v>
      </c>
      <c r="F80" s="1360"/>
      <c r="G80" s="1360"/>
      <c r="H80" s="1070"/>
      <c r="I80" s="1070"/>
      <c r="J80" s="1070"/>
      <c r="K80" s="1070"/>
      <c r="L80" s="298"/>
      <c r="M80" s="1070"/>
      <c r="N80" s="1071"/>
      <c r="O80" s="1071"/>
      <c r="P80" s="1368">
        <v>6.5027762130844158</v>
      </c>
      <c r="Q80" s="1070"/>
      <c r="R80" s="1369"/>
      <c r="S80" s="1369"/>
      <c r="T80" s="1072"/>
      <c r="U80" s="1072"/>
      <c r="V80" s="1069"/>
      <c r="W80" s="1069"/>
      <c r="X80" s="1069"/>
      <c r="Y80" s="1069"/>
      <c r="Z80" s="1069"/>
      <c r="AA80" s="1069"/>
      <c r="AB80" s="1069"/>
      <c r="AC80" s="1072"/>
      <c r="AD80" s="1361">
        <f t="shared" si="0"/>
        <v>6.5027762130844158</v>
      </c>
      <c r="AE80" s="1373"/>
      <c r="AF80" s="1337"/>
      <c r="AH80" s="1688"/>
      <c r="AI80" s="1688"/>
      <c r="AJ80" s="1688"/>
      <c r="AK80" s="1239"/>
      <c r="AL80" s="1239"/>
    </row>
    <row r="81" spans="1:38" ht="9.75" customHeight="1">
      <c r="A81" s="850"/>
      <c r="B81" s="1370"/>
      <c r="C81" s="1353"/>
      <c r="D81" s="1367" t="s">
        <v>601</v>
      </c>
      <c r="E81" s="1371">
        <v>9.6068362967504761</v>
      </c>
      <c r="F81" s="1360"/>
      <c r="G81" s="1360"/>
      <c r="H81" s="1070"/>
      <c r="I81" s="1070"/>
      <c r="J81" s="1070"/>
      <c r="K81" s="1070"/>
      <c r="L81" s="298"/>
      <c r="M81" s="1070"/>
      <c r="N81" s="1071"/>
      <c r="O81" s="1071"/>
      <c r="P81" s="1368">
        <v>5.9435617885042369</v>
      </c>
      <c r="Q81" s="1070"/>
      <c r="R81" s="1369"/>
      <c r="S81" s="1369"/>
      <c r="T81" s="1072"/>
      <c r="U81" s="1072"/>
      <c r="V81" s="1069"/>
      <c r="W81" s="1069"/>
      <c r="X81" s="1069"/>
      <c r="Y81" s="1069"/>
      <c r="Z81" s="1069"/>
      <c r="AA81" s="1069"/>
      <c r="AB81" s="1069"/>
      <c r="AC81" s="1072"/>
      <c r="AD81" s="1361">
        <f t="shared" si="0"/>
        <v>5.9435617885042369</v>
      </c>
      <c r="AE81" s="1373"/>
      <c r="AF81" s="1337"/>
      <c r="AH81" s="1688"/>
      <c r="AI81" s="1688"/>
      <c r="AJ81" s="1688"/>
      <c r="AK81" s="1239"/>
      <c r="AL81" s="1239"/>
    </row>
    <row r="82" spans="1:38" ht="9.75" customHeight="1">
      <c r="A82" s="850"/>
      <c r="B82" s="1370"/>
      <c r="C82" s="1353"/>
      <c r="D82" s="1374" t="s">
        <v>602</v>
      </c>
      <c r="E82" s="1375">
        <v>5.2459390573287301</v>
      </c>
      <c r="F82" s="1375"/>
      <c r="G82" s="1375"/>
      <c r="H82" s="1375"/>
      <c r="I82" s="1375"/>
      <c r="J82" s="1375"/>
      <c r="K82" s="1375"/>
      <c r="L82" s="1375"/>
      <c r="M82" s="1375"/>
      <c r="N82" s="1375"/>
      <c r="O82" s="1073"/>
      <c r="P82" s="1368">
        <v>5.6062723309541651</v>
      </c>
      <c r="Q82" s="1070"/>
      <c r="R82" s="1369"/>
      <c r="S82" s="1369"/>
      <c r="T82" s="1072"/>
      <c r="U82" s="1072"/>
      <c r="V82" s="1069"/>
      <c r="W82" s="1069"/>
      <c r="X82" s="1069"/>
      <c r="Y82" s="1069"/>
      <c r="Z82" s="1069"/>
      <c r="AA82" s="1069"/>
      <c r="AB82" s="1069"/>
      <c r="AC82" s="1072"/>
      <c r="AD82" s="1361">
        <f t="shared" si="0"/>
        <v>5.6062723309541651</v>
      </c>
      <c r="AE82" s="1373"/>
      <c r="AF82" s="1337"/>
      <c r="AH82" s="1688"/>
      <c r="AI82" s="1688"/>
      <c r="AJ82" s="1688"/>
      <c r="AK82" s="1239"/>
      <c r="AL82" s="1239"/>
    </row>
    <row r="83" spans="1:38" ht="9.75" customHeight="1">
      <c r="A83" s="850"/>
      <c r="B83" s="1370"/>
      <c r="C83" s="1353"/>
      <c r="D83" s="1367" t="s">
        <v>603</v>
      </c>
      <c r="E83" s="1070"/>
      <c r="F83" s="1070"/>
      <c r="G83" s="1070"/>
      <c r="H83" s="1070"/>
      <c r="I83" s="1070"/>
      <c r="J83" s="1070"/>
      <c r="K83" s="1070"/>
      <c r="L83" s="298"/>
      <c r="M83" s="1070"/>
      <c r="N83" s="1071"/>
      <c r="O83" s="1074"/>
      <c r="P83" s="1376">
        <v>-1.688046461165349</v>
      </c>
      <c r="Q83" s="1070"/>
      <c r="R83" s="1369"/>
      <c r="S83" s="1369"/>
      <c r="T83" s="1072"/>
      <c r="U83" s="1072"/>
      <c r="V83" s="1069"/>
      <c r="W83" s="1069"/>
      <c r="X83" s="1069"/>
      <c r="Y83" s="1069"/>
      <c r="Z83" s="1069"/>
      <c r="AA83" s="1069"/>
      <c r="AB83" s="1069"/>
      <c r="AC83" s="1072"/>
      <c r="AD83" s="1360"/>
      <c r="AE83" s="1373"/>
      <c r="AF83" s="1337"/>
      <c r="AH83" s="1688"/>
      <c r="AI83" s="1688"/>
      <c r="AJ83" s="1688"/>
      <c r="AK83" s="1239"/>
      <c r="AL83" s="1239"/>
    </row>
    <row r="84" spans="1:38" ht="9.75" customHeight="1">
      <c r="A84" s="850"/>
      <c r="B84" s="1370"/>
      <c r="C84" s="1353"/>
      <c r="D84" s="1367" t="s">
        <v>604</v>
      </c>
      <c r="E84" s="1371"/>
      <c r="F84" s="1360"/>
      <c r="G84" s="1360"/>
      <c r="H84" s="1071"/>
      <c r="I84" s="1071"/>
      <c r="J84" s="1071"/>
      <c r="K84" s="1071"/>
      <c r="L84" s="298"/>
      <c r="M84" s="1071"/>
      <c r="N84" s="1071"/>
      <c r="O84" s="1071"/>
      <c r="P84" s="1376">
        <v>-2.0231893799361411</v>
      </c>
      <c r="Q84" s="1070"/>
      <c r="R84" s="1369"/>
      <c r="S84" s="1369"/>
      <c r="T84" s="1072"/>
      <c r="U84" s="1072"/>
      <c r="V84" s="1069"/>
      <c r="W84" s="1069"/>
      <c r="X84" s="1069"/>
      <c r="Y84" s="1069"/>
      <c r="Z84" s="1069"/>
      <c r="AA84" s="1069"/>
      <c r="AB84" s="1069"/>
      <c r="AC84" s="1072"/>
      <c r="AD84" s="1377"/>
      <c r="AE84" s="1373"/>
      <c r="AF84" s="1337"/>
      <c r="AH84" s="1688"/>
      <c r="AI84" s="1688"/>
      <c r="AJ84" s="1688"/>
      <c r="AK84" s="1239"/>
      <c r="AL84" s="1239"/>
    </row>
    <row r="85" spans="1:38" ht="9.75" customHeight="1">
      <c r="A85" s="850"/>
      <c r="B85" s="1370"/>
      <c r="C85" s="1353"/>
      <c r="D85" s="1367" t="s">
        <v>605</v>
      </c>
      <c r="E85" s="1371"/>
      <c r="F85" s="1360"/>
      <c r="G85" s="1360"/>
      <c r="H85" s="1071"/>
      <c r="I85" s="1071"/>
      <c r="J85" s="1071"/>
      <c r="K85" s="1071"/>
      <c r="L85" s="298"/>
      <c r="M85" s="1071"/>
      <c r="N85" s="1071"/>
      <c r="O85" s="1071"/>
      <c r="P85" s="1376">
        <v>-3.1839303000968044</v>
      </c>
      <c r="Q85" s="1070"/>
      <c r="R85" s="1369"/>
      <c r="S85" s="1369"/>
      <c r="T85" s="1072"/>
      <c r="U85" s="1072"/>
      <c r="V85" s="1069"/>
      <c r="W85" s="1069"/>
      <c r="X85" s="1069"/>
      <c r="Y85" s="1069"/>
      <c r="Z85" s="1069"/>
      <c r="AA85" s="1069"/>
      <c r="AB85" s="1069"/>
      <c r="AC85" s="1072"/>
      <c r="AD85" s="1377"/>
      <c r="AE85" s="1373"/>
      <c r="AF85" s="1337"/>
      <c r="AH85" s="1378"/>
      <c r="AI85" s="1378"/>
      <c r="AJ85" s="1378"/>
      <c r="AK85" s="1239"/>
      <c r="AL85" s="1239"/>
    </row>
    <row r="86" spans="1:38" ht="9.75" customHeight="1">
      <c r="A86" s="850"/>
      <c r="B86" s="1370"/>
      <c r="C86" s="1353"/>
      <c r="D86" s="1367" t="s">
        <v>153</v>
      </c>
      <c r="E86" s="1371"/>
      <c r="F86" s="1360"/>
      <c r="G86" s="1360"/>
      <c r="H86" s="1071"/>
      <c r="I86" s="1071"/>
      <c r="J86" s="1071"/>
      <c r="K86" s="1071"/>
      <c r="L86" s="298"/>
      <c r="M86" s="1071"/>
      <c r="N86" s="1071"/>
      <c r="O86" s="1071"/>
      <c r="P86" s="1376">
        <v>-5.2025657138114685</v>
      </c>
      <c r="Q86" s="1070"/>
      <c r="R86" s="1369"/>
      <c r="S86" s="1369"/>
      <c r="T86" s="1072"/>
      <c r="U86" s="1072"/>
      <c r="V86" s="1069"/>
      <c r="W86" s="1069"/>
      <c r="X86" s="1069"/>
      <c r="Y86" s="1069"/>
      <c r="Z86" s="1069"/>
      <c r="AA86" s="1069"/>
      <c r="AB86" s="1069"/>
      <c r="AC86" s="1072"/>
      <c r="AD86" s="1377"/>
      <c r="AE86" s="1373"/>
      <c r="AF86" s="1337"/>
      <c r="AH86" s="1378"/>
      <c r="AI86" s="1378"/>
      <c r="AJ86" s="1378"/>
      <c r="AK86" s="1239"/>
      <c r="AL86" s="1239"/>
    </row>
    <row r="87" spans="1:38" ht="9.75" customHeight="1">
      <c r="A87" s="850"/>
      <c r="B87" s="1370"/>
      <c r="C87" s="1353"/>
      <c r="D87" s="1379" t="s">
        <v>152</v>
      </c>
      <c r="E87" s="1371"/>
      <c r="F87" s="1360"/>
      <c r="G87" s="1360"/>
      <c r="H87" s="1070"/>
      <c r="I87" s="1070"/>
      <c r="J87" s="1070"/>
      <c r="K87" s="1070"/>
      <c r="L87" s="298"/>
      <c r="M87" s="1070"/>
      <c r="N87" s="1071"/>
      <c r="O87" s="1071"/>
      <c r="P87" s="1376">
        <v>-6.0174679402607119</v>
      </c>
      <c r="Q87" s="1070"/>
      <c r="R87" s="1369"/>
      <c r="S87" s="1369"/>
      <c r="T87" s="1072"/>
      <c r="U87" s="1072"/>
      <c r="V87" s="1069"/>
      <c r="W87" s="1069"/>
      <c r="X87" s="1069"/>
      <c r="Y87" s="1069"/>
      <c r="Z87" s="1069"/>
      <c r="AA87" s="1069"/>
      <c r="AB87" s="1069"/>
      <c r="AC87" s="1072"/>
      <c r="AD87" s="1360"/>
      <c r="AE87" s="1373"/>
      <c r="AF87" s="1337"/>
      <c r="AH87" s="1380"/>
      <c r="AI87" s="1381"/>
      <c r="AJ87" s="1239"/>
      <c r="AK87" s="1239"/>
      <c r="AL87" s="1239"/>
    </row>
    <row r="88" spans="1:38" ht="18" customHeight="1" thickBot="1">
      <c r="A88" s="850"/>
      <c r="B88" s="1382"/>
      <c r="C88" s="1331" t="s">
        <v>150</v>
      </c>
      <c r="D88" s="1367"/>
      <c r="E88" s="1331"/>
      <c r="F88" s="1331"/>
      <c r="G88" s="1331"/>
      <c r="H88" s="1331"/>
      <c r="I88" s="1331"/>
      <c r="J88" s="1383" t="s">
        <v>149</v>
      </c>
      <c r="K88" s="1331"/>
      <c r="L88" s="1331"/>
      <c r="M88" s="1331"/>
      <c r="N88" s="1331"/>
      <c r="O88" s="1331"/>
      <c r="P88" s="1331"/>
      <c r="Q88" s="1331"/>
      <c r="R88" s="1331"/>
      <c r="S88" s="1331"/>
      <c r="T88" s="1331"/>
      <c r="U88" s="1331"/>
      <c r="V88" s="1331"/>
      <c r="W88" s="1331"/>
      <c r="X88" s="1331"/>
      <c r="Y88" s="1075"/>
      <c r="Z88" s="1075"/>
      <c r="AA88" s="1075"/>
      <c r="AB88" s="1075"/>
      <c r="AC88" s="1075"/>
      <c r="AD88" s="1075"/>
      <c r="AE88" s="1334"/>
      <c r="AF88" s="1337"/>
      <c r="AH88" s="1239"/>
      <c r="AI88" s="1239"/>
      <c r="AJ88" s="1239"/>
      <c r="AK88" s="1239"/>
      <c r="AL88" s="1239"/>
    </row>
    <row r="89" spans="1:38" ht="12.75" customHeight="1" thickBot="1">
      <c r="A89" s="850"/>
      <c r="B89" s="1384">
        <v>16</v>
      </c>
      <c r="C89" s="1180" t="s">
        <v>339</v>
      </c>
      <c r="D89" s="1385"/>
      <c r="E89" s="1386"/>
      <c r="F89" s="1386"/>
      <c r="G89" s="1386"/>
      <c r="H89" s="1386"/>
      <c r="I89" s="861"/>
      <c r="J89" s="861"/>
      <c r="K89" s="861"/>
      <c r="L89" s="861"/>
      <c r="M89" s="861"/>
      <c r="N89" s="861"/>
      <c r="O89" s="861"/>
      <c r="P89" s="861"/>
      <c r="Q89" s="861"/>
      <c r="R89" s="861"/>
      <c r="S89" s="861"/>
      <c r="T89" s="861"/>
      <c r="U89" s="861"/>
      <c r="V89" s="861"/>
      <c r="W89" s="861"/>
      <c r="X89" s="1681"/>
      <c r="Y89" s="1681"/>
      <c r="Z89" s="1681"/>
      <c r="AA89" s="1681"/>
      <c r="AB89" s="1681"/>
      <c r="AC89" s="1681"/>
      <c r="AD89" s="1681"/>
      <c r="AE89" s="1387"/>
      <c r="AF89" s="861"/>
      <c r="AH89" s="1239"/>
      <c r="AI89" s="1239"/>
      <c r="AJ89" s="1239"/>
      <c r="AK89" s="1239"/>
      <c r="AL89" s="1239"/>
    </row>
    <row r="90" spans="1:38">
      <c r="B90" s="1232"/>
      <c r="D90" s="1367"/>
    </row>
    <row r="91" spans="1:38">
      <c r="B91" s="1388"/>
      <c r="C91" s="1388"/>
      <c r="D91" s="1388"/>
      <c r="E91" s="1388"/>
      <c r="F91" s="1388"/>
    </row>
    <row r="92" spans="1:38" ht="18" customHeight="1">
      <c r="B92" s="1388"/>
      <c r="C92" s="1388"/>
      <c r="D92" s="1388"/>
      <c r="E92" s="1388"/>
      <c r="F92" s="1388"/>
    </row>
    <row r="93" spans="1:38">
      <c r="B93" s="1388"/>
      <c r="C93" s="1388"/>
      <c r="D93" s="1367"/>
      <c r="E93" s="1388"/>
      <c r="F93" s="1388"/>
    </row>
    <row r="94" spans="1:38">
      <c r="B94" s="1388"/>
      <c r="C94" s="1388"/>
      <c r="D94" s="1388"/>
      <c r="E94" s="1388"/>
      <c r="F94" s="1388"/>
      <c r="G94" s="1388"/>
      <c r="H94" s="1388"/>
      <c r="I94" s="1388"/>
      <c r="J94" s="1388"/>
      <c r="K94" s="1388"/>
      <c r="L94" s="1388"/>
      <c r="M94" s="1388"/>
      <c r="N94" s="1388"/>
      <c r="O94" s="1388"/>
      <c r="P94" s="1388"/>
      <c r="Q94" s="1388"/>
      <c r="R94" s="1388"/>
    </row>
    <row r="95" spans="1:38" ht="17.25" customHeight="1">
      <c r="B95" s="1388"/>
      <c r="C95" s="1388"/>
      <c r="D95" s="925"/>
      <c r="E95" s="1388"/>
      <c r="F95" s="1388"/>
      <c r="G95" s="1388"/>
      <c r="H95" s="1388"/>
      <c r="I95" s="1388"/>
      <c r="J95" s="1388"/>
      <c r="K95" s="1388"/>
      <c r="L95" s="1388"/>
      <c r="M95" s="1388"/>
      <c r="N95" s="1388"/>
      <c r="O95" s="1388"/>
      <c r="P95" s="1388"/>
      <c r="Q95" s="1388"/>
      <c r="R95" s="1388"/>
    </row>
    <row r="96" spans="1:38">
      <c r="B96" s="1388"/>
      <c r="C96" s="1388"/>
      <c r="E96" s="1388"/>
      <c r="F96" s="1388"/>
      <c r="G96" s="1388"/>
      <c r="H96" s="1388"/>
      <c r="I96" s="1388"/>
      <c r="J96" s="1388"/>
      <c r="K96" s="1388"/>
      <c r="L96" s="1388"/>
      <c r="M96" s="1388"/>
      <c r="N96" s="1388"/>
      <c r="O96" s="1388"/>
      <c r="P96" s="1388"/>
      <c r="Q96" s="1388"/>
      <c r="R96" s="1388"/>
    </row>
    <row r="97" spans="2:31" ht="9" customHeight="1">
      <c r="B97" s="1388"/>
      <c r="C97" s="1388"/>
      <c r="E97" s="1388"/>
      <c r="F97" s="1388"/>
      <c r="G97" s="1388"/>
      <c r="H97" s="1388"/>
      <c r="I97" s="1388"/>
      <c r="J97" s="1388"/>
      <c r="K97" s="1388"/>
      <c r="L97" s="1388"/>
      <c r="M97" s="1388"/>
      <c r="N97" s="1388"/>
      <c r="O97" s="1388"/>
      <c r="P97" s="1388"/>
      <c r="Q97" s="1388"/>
      <c r="R97" s="1388"/>
    </row>
    <row r="98" spans="2:31" ht="8.25" customHeight="1">
      <c r="B98" s="1388"/>
      <c r="C98" s="1388"/>
      <c r="E98" s="1388"/>
      <c r="F98" s="1388"/>
      <c r="G98" s="1388"/>
      <c r="H98" s="1388"/>
      <c r="I98" s="1388"/>
      <c r="J98" s="1388"/>
      <c r="K98" s="1388"/>
      <c r="L98" s="1388"/>
      <c r="M98" s="1388"/>
      <c r="N98" s="1388"/>
      <c r="O98" s="1388"/>
      <c r="P98" s="1388"/>
      <c r="Q98" s="1388"/>
      <c r="R98" s="1388"/>
    </row>
    <row r="99" spans="2:31" ht="9.75" customHeight="1">
      <c r="B99" s="1388"/>
      <c r="C99" s="1388"/>
      <c r="E99" s="1388"/>
      <c r="F99" s="1388"/>
      <c r="G99" s="1388"/>
      <c r="H99" s="1388"/>
      <c r="I99" s="1388"/>
      <c r="J99" s="1388"/>
      <c r="K99" s="1388"/>
      <c r="L99" s="1388"/>
      <c r="M99" s="1388"/>
      <c r="N99" s="1388"/>
      <c r="O99" s="1388"/>
      <c r="P99" s="1388"/>
      <c r="Q99" s="1388"/>
      <c r="R99" s="1388"/>
    </row>
    <row r="100" spans="2:31">
      <c r="B100" s="1388"/>
      <c r="C100" s="1388"/>
      <c r="E100" s="1388"/>
      <c r="F100" s="1388"/>
      <c r="G100" s="1388"/>
      <c r="H100" s="1388"/>
      <c r="I100" s="1388"/>
      <c r="J100" s="1388"/>
      <c r="K100" s="1388"/>
      <c r="L100" s="1388"/>
      <c r="M100" s="1388"/>
      <c r="N100" s="1388"/>
      <c r="O100" s="1388"/>
      <c r="P100" s="1388"/>
      <c r="Q100" s="1388"/>
      <c r="R100" s="1388"/>
    </row>
    <row r="101" spans="2:31">
      <c r="B101" s="1388"/>
      <c r="C101" s="1388"/>
      <c r="E101" s="1388"/>
      <c r="F101" s="1388"/>
      <c r="G101" s="1388"/>
      <c r="H101" s="1388"/>
      <c r="I101" s="1388"/>
      <c r="J101" s="1388"/>
      <c r="K101" s="1388"/>
      <c r="L101" s="1388"/>
      <c r="M101" s="1388"/>
      <c r="N101" s="1388"/>
      <c r="O101" s="1388"/>
      <c r="P101" s="1388"/>
      <c r="Q101" s="1388"/>
      <c r="R101" s="1388"/>
    </row>
    <row r="102" spans="2:31">
      <c r="B102" s="1388"/>
      <c r="C102" s="1388"/>
      <c r="E102" s="1388"/>
      <c r="F102" s="1388"/>
      <c r="G102" s="1388"/>
      <c r="H102" s="1388"/>
      <c r="I102" s="1388"/>
      <c r="J102" s="1388"/>
      <c r="K102" s="1388"/>
      <c r="L102" s="1388"/>
      <c r="M102" s="1388"/>
      <c r="N102" s="1388"/>
      <c r="O102" s="1388"/>
      <c r="P102" s="1388"/>
      <c r="Q102" s="1388"/>
      <c r="R102" s="1388"/>
    </row>
    <row r="103" spans="2:31">
      <c r="B103" s="1388"/>
      <c r="C103" s="1388"/>
      <c r="E103" s="1388"/>
      <c r="F103" s="1388"/>
      <c r="G103" s="1388"/>
      <c r="H103" s="1388"/>
      <c r="I103" s="1388"/>
      <c r="J103" s="1388"/>
      <c r="K103" s="1388"/>
      <c r="L103" s="1388"/>
      <c r="M103" s="1388"/>
      <c r="N103" s="1388"/>
      <c r="O103" s="1388"/>
      <c r="P103" s="1388"/>
      <c r="Q103" s="1388"/>
      <c r="R103" s="1388"/>
      <c r="AE103" s="928"/>
    </row>
    <row r="104" spans="2:31">
      <c r="B104" s="1388"/>
      <c r="C104" s="1388"/>
      <c r="D104" s="1389"/>
      <c r="E104" s="1388"/>
      <c r="F104" s="1388"/>
      <c r="G104" s="1388"/>
      <c r="H104" s="1388"/>
      <c r="I104" s="1388"/>
      <c r="J104" s="1388"/>
      <c r="K104" s="1388"/>
      <c r="L104" s="1388"/>
      <c r="M104" s="1388"/>
      <c r="N104" s="1388"/>
      <c r="O104" s="1388"/>
      <c r="P104" s="1388"/>
      <c r="Q104" s="1388"/>
      <c r="R104" s="1388"/>
    </row>
    <row r="105" spans="2:31">
      <c r="B105" s="1388"/>
      <c r="C105" s="1388"/>
      <c r="D105" s="1389"/>
      <c r="E105" s="1388"/>
      <c r="F105" s="1388"/>
      <c r="G105" s="1388"/>
      <c r="H105" s="1388"/>
      <c r="I105" s="1388"/>
      <c r="J105" s="1388"/>
      <c r="K105" s="1388"/>
      <c r="L105" s="1388"/>
      <c r="M105" s="1388"/>
      <c r="N105" s="1388"/>
      <c r="O105" s="1388"/>
      <c r="P105" s="1388"/>
      <c r="Q105" s="1388"/>
      <c r="R105" s="1388"/>
    </row>
    <row r="106" spans="2:31">
      <c r="B106" s="1388"/>
      <c r="C106" s="1388"/>
      <c r="D106" s="1389"/>
      <c r="E106" s="1388"/>
      <c r="F106" s="1388"/>
      <c r="G106" s="1388"/>
      <c r="H106" s="1388"/>
      <c r="I106" s="1388"/>
      <c r="J106" s="1388"/>
      <c r="K106" s="1388"/>
      <c r="L106" s="1388"/>
      <c r="M106" s="1388"/>
      <c r="N106" s="1388"/>
      <c r="O106" s="1388"/>
      <c r="P106" s="1388"/>
      <c r="Q106" s="1388"/>
      <c r="R106" s="1388"/>
    </row>
    <row r="107" spans="2:31">
      <c r="B107" s="1388"/>
      <c r="C107" s="1388"/>
      <c r="D107" s="1388"/>
      <c r="E107" s="1388"/>
      <c r="F107" s="1388"/>
      <c r="G107" s="1388"/>
      <c r="H107" s="1388"/>
      <c r="I107" s="1388"/>
      <c r="J107" s="1388"/>
      <c r="K107" s="1388"/>
      <c r="L107" s="1388"/>
      <c r="M107" s="1388"/>
      <c r="N107" s="1388"/>
      <c r="O107" s="1388"/>
      <c r="P107" s="1388"/>
      <c r="Q107" s="1388"/>
      <c r="R107" s="1388"/>
    </row>
  </sheetData>
  <mergeCells count="124">
    <mergeCell ref="AB8:AD8"/>
    <mergeCell ref="C10:D10"/>
    <mergeCell ref="C19:D19"/>
    <mergeCell ref="C20:D20"/>
    <mergeCell ref="C21:D21"/>
    <mergeCell ref="C22:D22"/>
    <mergeCell ref="C23:D23"/>
    <mergeCell ref="C24:D24"/>
    <mergeCell ref="C25:D25"/>
    <mergeCell ref="C1:I1"/>
    <mergeCell ref="C7:D8"/>
    <mergeCell ref="F8:Z8"/>
    <mergeCell ref="C31:D31"/>
    <mergeCell ref="C32:D32"/>
    <mergeCell ref="C33:D33"/>
    <mergeCell ref="C34:D34"/>
    <mergeCell ref="C35:D35"/>
    <mergeCell ref="C36:D36"/>
    <mergeCell ref="C26:D26"/>
    <mergeCell ref="C27:D27"/>
    <mergeCell ref="AH27:AJ28"/>
    <mergeCell ref="C28:D28"/>
    <mergeCell ref="C29:D29"/>
    <mergeCell ref="C30:D30"/>
    <mergeCell ref="C49:D50"/>
    <mergeCell ref="F49:H49"/>
    <mergeCell ref="J49:L50"/>
    <mergeCell ref="N49:V49"/>
    <mergeCell ref="X49:AD49"/>
    <mergeCell ref="N50:P50"/>
    <mergeCell ref="R50:T50"/>
    <mergeCell ref="X50:Z50"/>
    <mergeCell ref="C37:D37"/>
    <mergeCell ref="C38:D38"/>
    <mergeCell ref="C39:D39"/>
    <mergeCell ref="C40:D40"/>
    <mergeCell ref="C45:AD45"/>
    <mergeCell ref="C46:AD46"/>
    <mergeCell ref="AB56:AD56"/>
    <mergeCell ref="C52:D52"/>
    <mergeCell ref="J52:L52"/>
    <mergeCell ref="N52:P52"/>
    <mergeCell ref="R52:T52"/>
    <mergeCell ref="X52:Z52"/>
    <mergeCell ref="C53:F53"/>
    <mergeCell ref="H53:J53"/>
    <mergeCell ref="N53:P53"/>
    <mergeCell ref="R53:T53"/>
    <mergeCell ref="Z53:AB53"/>
    <mergeCell ref="C57:D57"/>
    <mergeCell ref="H57:J57"/>
    <mergeCell ref="L57:N57"/>
    <mergeCell ref="P57:R57"/>
    <mergeCell ref="T57:V57"/>
    <mergeCell ref="X57:Z57"/>
    <mergeCell ref="H56:J56"/>
    <mergeCell ref="L56:N56"/>
    <mergeCell ref="P56:R56"/>
    <mergeCell ref="T56:V56"/>
    <mergeCell ref="X56:Z56"/>
    <mergeCell ref="H59:J59"/>
    <mergeCell ref="L59:N59"/>
    <mergeCell ref="P59:R59"/>
    <mergeCell ref="T59:V59"/>
    <mergeCell ref="X59:Z59"/>
    <mergeCell ref="AB59:AD59"/>
    <mergeCell ref="AB57:AD57"/>
    <mergeCell ref="H58:J58"/>
    <mergeCell ref="L58:N58"/>
    <mergeCell ref="P58:R58"/>
    <mergeCell ref="T58:V58"/>
    <mergeCell ref="X58:Z58"/>
    <mergeCell ref="AB58:AD58"/>
    <mergeCell ref="H62:J62"/>
    <mergeCell ref="L62:N62"/>
    <mergeCell ref="P62:R62"/>
    <mergeCell ref="T62:V62"/>
    <mergeCell ref="X62:Z62"/>
    <mergeCell ref="AB62:AD62"/>
    <mergeCell ref="AH60:AJ60"/>
    <mergeCell ref="H61:J61"/>
    <mergeCell ref="L61:N61"/>
    <mergeCell ref="P61:R61"/>
    <mergeCell ref="T61:V61"/>
    <mergeCell ref="X61:Z61"/>
    <mergeCell ref="AB61:AD61"/>
    <mergeCell ref="H60:J60"/>
    <mergeCell ref="L60:N60"/>
    <mergeCell ref="P60:R60"/>
    <mergeCell ref="T60:V60"/>
    <mergeCell ref="X60:Z60"/>
    <mergeCell ref="AB60:AD60"/>
    <mergeCell ref="H64:J64"/>
    <mergeCell ref="L64:N64"/>
    <mergeCell ref="P64:R64"/>
    <mergeCell ref="T64:V64"/>
    <mergeCell ref="X64:Z64"/>
    <mergeCell ref="AB64:AD64"/>
    <mergeCell ref="H63:J63"/>
    <mergeCell ref="L63:N63"/>
    <mergeCell ref="P63:R63"/>
    <mergeCell ref="T63:V63"/>
    <mergeCell ref="X63:Z63"/>
    <mergeCell ref="AB63:AD63"/>
    <mergeCell ref="X89:AD89"/>
    <mergeCell ref="C70:D71"/>
    <mergeCell ref="F71:Z71"/>
    <mergeCell ref="AB71:AD71"/>
    <mergeCell ref="AH72:AJ72"/>
    <mergeCell ref="C73:D73"/>
    <mergeCell ref="AH79:AJ84"/>
    <mergeCell ref="AB65:AD65"/>
    <mergeCell ref="H66:J66"/>
    <mergeCell ref="L66:N66"/>
    <mergeCell ref="P66:R66"/>
    <mergeCell ref="T66:V66"/>
    <mergeCell ref="X66:Z66"/>
    <mergeCell ref="AB66:AD66"/>
    <mergeCell ref="C65:D65"/>
    <mergeCell ref="H65:J65"/>
    <mergeCell ref="L65:N65"/>
    <mergeCell ref="P65:R65"/>
    <mergeCell ref="T65:V65"/>
    <mergeCell ref="X65:Z65"/>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5.xml><?xml version="1.0" encoding="utf-8"?>
<worksheet xmlns="http://schemas.openxmlformats.org/spreadsheetml/2006/main" xmlns:r="http://schemas.openxmlformats.org/officeDocument/2006/relationships">
  <sheetPr>
    <tabColor indexed="20"/>
  </sheetPr>
  <dimension ref="A1:R78"/>
  <sheetViews>
    <sheetView topLeftCell="C13" workbookViewId="0">
      <selection activeCell="C56" sqref="C56:E56"/>
    </sheetView>
  </sheetViews>
  <sheetFormatPr defaultRowHeight="12.75"/>
  <cols>
    <col min="1" max="1" width="1" style="776" customWidth="1"/>
    <col min="2" max="2" width="2.5703125" style="776" customWidth="1"/>
    <col min="3" max="3" width="2.28515625" style="776" customWidth="1"/>
    <col min="4" max="4" width="48.42578125" style="776" customWidth="1"/>
    <col min="5" max="5" width="0.42578125" style="776" customWidth="1"/>
    <col min="6" max="6" width="7.7109375" style="776" customWidth="1"/>
    <col min="7" max="7" width="0.42578125" style="776" customWidth="1"/>
    <col min="8" max="8" width="6.140625" style="776" customWidth="1"/>
    <col min="9" max="9" width="0.7109375" style="776" customWidth="1"/>
    <col min="10" max="10" width="8.140625" style="776" customWidth="1"/>
    <col min="11" max="11" width="0.42578125" style="776" customWidth="1"/>
    <col min="12" max="12" width="6.140625" style="776" customWidth="1"/>
    <col min="13" max="13" width="0.7109375" style="776" customWidth="1"/>
    <col min="14" max="14" width="7.7109375" style="776" customWidth="1"/>
    <col min="15" max="15" width="0.42578125" style="776" customWidth="1"/>
    <col min="16" max="16" width="6.140625" style="776" customWidth="1"/>
    <col min="17" max="17" width="2.5703125" style="776" customWidth="1"/>
    <col min="18" max="18" width="1" style="776" customWidth="1"/>
    <col min="19" max="224" width="9.140625" style="776"/>
    <col min="225" max="225" width="1" style="776" customWidth="1"/>
    <col min="226" max="226" width="2.5703125" style="776" customWidth="1"/>
    <col min="227" max="227" width="2.28515625" style="776" customWidth="1"/>
    <col min="228" max="228" width="40.85546875" style="776" customWidth="1"/>
    <col min="229" max="229" width="0.7109375" style="776" customWidth="1"/>
    <col min="230" max="230" width="8.140625" style="776" customWidth="1"/>
    <col min="231" max="231" width="0.7109375" style="776" customWidth="1"/>
    <col min="232" max="232" width="8.140625" style="776" customWidth="1"/>
    <col min="233" max="233" width="0.7109375" style="776" customWidth="1"/>
    <col min="234" max="234" width="8.140625" style="776" customWidth="1"/>
    <col min="235" max="235" width="0.7109375" style="776" customWidth="1"/>
    <col min="236" max="236" width="8.140625" style="776" customWidth="1"/>
    <col min="237" max="237" width="0.7109375" style="776" customWidth="1"/>
    <col min="238" max="238" width="8.140625" style="776" customWidth="1"/>
    <col min="239" max="239" width="0.7109375" style="776" customWidth="1"/>
    <col min="240" max="240" width="8.140625" style="776" customWidth="1"/>
    <col min="241" max="241" width="2.5703125" style="776" customWidth="1"/>
    <col min="242" max="242" width="1" style="776" customWidth="1"/>
    <col min="243" max="480" width="9.140625" style="776"/>
    <col min="481" max="481" width="1" style="776" customWidth="1"/>
    <col min="482" max="482" width="2.5703125" style="776" customWidth="1"/>
    <col min="483" max="483" width="2.28515625" style="776" customWidth="1"/>
    <col min="484" max="484" width="40.85546875" style="776" customWidth="1"/>
    <col min="485" max="485" width="0.7109375" style="776" customWidth="1"/>
    <col min="486" max="486" width="8.140625" style="776" customWidth="1"/>
    <col min="487" max="487" width="0.7109375" style="776" customWidth="1"/>
    <col min="488" max="488" width="8.140625" style="776" customWidth="1"/>
    <col min="489" max="489" width="0.7109375" style="776" customWidth="1"/>
    <col min="490" max="490" width="8.140625" style="776" customWidth="1"/>
    <col min="491" max="491" width="0.7109375" style="776" customWidth="1"/>
    <col min="492" max="492" width="8.140625" style="776" customWidth="1"/>
    <col min="493" max="493" width="0.7109375" style="776" customWidth="1"/>
    <col min="494" max="494" width="8.140625" style="776" customWidth="1"/>
    <col min="495" max="495" width="0.7109375" style="776" customWidth="1"/>
    <col min="496" max="496" width="8.140625" style="776" customWidth="1"/>
    <col min="497" max="497" width="2.5703125" style="776" customWidth="1"/>
    <col min="498" max="498" width="1" style="776" customWidth="1"/>
    <col min="499" max="736" width="9.140625" style="776"/>
    <col min="737" max="737" width="1" style="776" customWidth="1"/>
    <col min="738" max="738" width="2.5703125" style="776" customWidth="1"/>
    <col min="739" max="739" width="2.28515625" style="776" customWidth="1"/>
    <col min="740" max="740" width="40.85546875" style="776" customWidth="1"/>
    <col min="741" max="741" width="0.7109375" style="776" customWidth="1"/>
    <col min="742" max="742" width="8.140625" style="776" customWidth="1"/>
    <col min="743" max="743" width="0.7109375" style="776" customWidth="1"/>
    <col min="744" max="744" width="8.140625" style="776" customWidth="1"/>
    <col min="745" max="745" width="0.7109375" style="776" customWidth="1"/>
    <col min="746" max="746" width="8.140625" style="776" customWidth="1"/>
    <col min="747" max="747" width="0.7109375" style="776" customWidth="1"/>
    <col min="748" max="748" width="8.140625" style="776" customWidth="1"/>
    <col min="749" max="749" width="0.7109375" style="776" customWidth="1"/>
    <col min="750" max="750" width="8.140625" style="776" customWidth="1"/>
    <col min="751" max="751" width="0.7109375" style="776" customWidth="1"/>
    <col min="752" max="752" width="8.140625" style="776" customWidth="1"/>
    <col min="753" max="753" width="2.5703125" style="776" customWidth="1"/>
    <col min="754" max="754" width="1" style="776" customWidth="1"/>
    <col min="755" max="992" width="9.140625" style="776"/>
    <col min="993" max="993" width="1" style="776" customWidth="1"/>
    <col min="994" max="994" width="2.5703125" style="776" customWidth="1"/>
    <col min="995" max="995" width="2.28515625" style="776" customWidth="1"/>
    <col min="996" max="996" width="40.85546875" style="776" customWidth="1"/>
    <col min="997" max="997" width="0.7109375" style="776" customWidth="1"/>
    <col min="998" max="998" width="8.140625" style="776" customWidth="1"/>
    <col min="999" max="999" width="0.7109375" style="776" customWidth="1"/>
    <col min="1000" max="1000" width="8.140625" style="776" customWidth="1"/>
    <col min="1001" max="1001" width="0.7109375" style="776" customWidth="1"/>
    <col min="1002" max="1002" width="8.140625" style="776" customWidth="1"/>
    <col min="1003" max="1003" width="0.7109375" style="776" customWidth="1"/>
    <col min="1004" max="1004" width="8.140625" style="776" customWidth="1"/>
    <col min="1005" max="1005" width="0.7109375" style="776" customWidth="1"/>
    <col min="1006" max="1006" width="8.140625" style="776" customWidth="1"/>
    <col min="1007" max="1007" width="0.7109375" style="776" customWidth="1"/>
    <col min="1008" max="1008" width="8.140625" style="776" customWidth="1"/>
    <col min="1009" max="1009" width="2.5703125" style="776" customWidth="1"/>
    <col min="1010" max="1010" width="1" style="776" customWidth="1"/>
    <col min="1011" max="1248" width="9.140625" style="776"/>
    <col min="1249" max="1249" width="1" style="776" customWidth="1"/>
    <col min="1250" max="1250" width="2.5703125" style="776" customWidth="1"/>
    <col min="1251" max="1251" width="2.28515625" style="776" customWidth="1"/>
    <col min="1252" max="1252" width="40.85546875" style="776" customWidth="1"/>
    <col min="1253" max="1253" width="0.7109375" style="776" customWidth="1"/>
    <col min="1254" max="1254" width="8.140625" style="776" customWidth="1"/>
    <col min="1255" max="1255" width="0.7109375" style="776" customWidth="1"/>
    <col min="1256" max="1256" width="8.140625" style="776" customWidth="1"/>
    <col min="1257" max="1257" width="0.7109375" style="776" customWidth="1"/>
    <col min="1258" max="1258" width="8.140625" style="776" customWidth="1"/>
    <col min="1259" max="1259" width="0.7109375" style="776" customWidth="1"/>
    <col min="1260" max="1260" width="8.140625" style="776" customWidth="1"/>
    <col min="1261" max="1261" width="0.7109375" style="776" customWidth="1"/>
    <col min="1262" max="1262" width="8.140625" style="776" customWidth="1"/>
    <col min="1263" max="1263" width="0.7109375" style="776" customWidth="1"/>
    <col min="1264" max="1264" width="8.140625" style="776" customWidth="1"/>
    <col min="1265" max="1265" width="2.5703125" style="776" customWidth="1"/>
    <col min="1266" max="1266" width="1" style="776" customWidth="1"/>
    <col min="1267" max="1504" width="9.140625" style="776"/>
    <col min="1505" max="1505" width="1" style="776" customWidth="1"/>
    <col min="1506" max="1506" width="2.5703125" style="776" customWidth="1"/>
    <col min="1507" max="1507" width="2.28515625" style="776" customWidth="1"/>
    <col min="1508" max="1508" width="40.85546875" style="776" customWidth="1"/>
    <col min="1509" max="1509" width="0.7109375" style="776" customWidth="1"/>
    <col min="1510" max="1510" width="8.140625" style="776" customWidth="1"/>
    <col min="1511" max="1511" width="0.7109375" style="776" customWidth="1"/>
    <col min="1512" max="1512" width="8.140625" style="776" customWidth="1"/>
    <col min="1513" max="1513" width="0.7109375" style="776" customWidth="1"/>
    <col min="1514" max="1514" width="8.140625" style="776" customWidth="1"/>
    <col min="1515" max="1515" width="0.7109375" style="776" customWidth="1"/>
    <col min="1516" max="1516" width="8.140625" style="776" customWidth="1"/>
    <col min="1517" max="1517" width="0.7109375" style="776" customWidth="1"/>
    <col min="1518" max="1518" width="8.140625" style="776" customWidth="1"/>
    <col min="1519" max="1519" width="0.7109375" style="776" customWidth="1"/>
    <col min="1520" max="1520" width="8.140625" style="776" customWidth="1"/>
    <col min="1521" max="1521" width="2.5703125" style="776" customWidth="1"/>
    <col min="1522" max="1522" width="1" style="776" customWidth="1"/>
    <col min="1523" max="1760" width="9.140625" style="776"/>
    <col min="1761" max="1761" width="1" style="776" customWidth="1"/>
    <col min="1762" max="1762" width="2.5703125" style="776" customWidth="1"/>
    <col min="1763" max="1763" width="2.28515625" style="776" customWidth="1"/>
    <col min="1764" max="1764" width="40.85546875" style="776" customWidth="1"/>
    <col min="1765" max="1765" width="0.7109375" style="776" customWidth="1"/>
    <col min="1766" max="1766" width="8.140625" style="776" customWidth="1"/>
    <col min="1767" max="1767" width="0.7109375" style="776" customWidth="1"/>
    <col min="1768" max="1768" width="8.140625" style="776" customWidth="1"/>
    <col min="1769" max="1769" width="0.7109375" style="776" customWidth="1"/>
    <col min="1770" max="1770" width="8.140625" style="776" customWidth="1"/>
    <col min="1771" max="1771" width="0.7109375" style="776" customWidth="1"/>
    <col min="1772" max="1772" width="8.140625" style="776" customWidth="1"/>
    <col min="1773" max="1773" width="0.7109375" style="776" customWidth="1"/>
    <col min="1774" max="1774" width="8.140625" style="776" customWidth="1"/>
    <col min="1775" max="1775" width="0.7109375" style="776" customWidth="1"/>
    <col min="1776" max="1776" width="8.140625" style="776" customWidth="1"/>
    <col min="1777" max="1777" width="2.5703125" style="776" customWidth="1"/>
    <col min="1778" max="1778" width="1" style="776" customWidth="1"/>
    <col min="1779" max="2016" width="9.140625" style="776"/>
    <col min="2017" max="2017" width="1" style="776" customWidth="1"/>
    <col min="2018" max="2018" width="2.5703125" style="776" customWidth="1"/>
    <col min="2019" max="2019" width="2.28515625" style="776" customWidth="1"/>
    <col min="2020" max="2020" width="40.85546875" style="776" customWidth="1"/>
    <col min="2021" max="2021" width="0.7109375" style="776" customWidth="1"/>
    <col min="2022" max="2022" width="8.140625" style="776" customWidth="1"/>
    <col min="2023" max="2023" width="0.7109375" style="776" customWidth="1"/>
    <col min="2024" max="2024" width="8.140625" style="776" customWidth="1"/>
    <col min="2025" max="2025" width="0.7109375" style="776" customWidth="1"/>
    <col min="2026" max="2026" width="8.140625" style="776" customWidth="1"/>
    <col min="2027" max="2027" width="0.7109375" style="776" customWidth="1"/>
    <col min="2028" max="2028" width="8.140625" style="776" customWidth="1"/>
    <col min="2029" max="2029" width="0.7109375" style="776" customWidth="1"/>
    <col min="2030" max="2030" width="8.140625" style="776" customWidth="1"/>
    <col min="2031" max="2031" width="0.7109375" style="776" customWidth="1"/>
    <col min="2032" max="2032" width="8.140625" style="776" customWidth="1"/>
    <col min="2033" max="2033" width="2.5703125" style="776" customWidth="1"/>
    <col min="2034" max="2034" width="1" style="776" customWidth="1"/>
    <col min="2035" max="2272" width="9.140625" style="776"/>
    <col min="2273" max="2273" width="1" style="776" customWidth="1"/>
    <col min="2274" max="2274" width="2.5703125" style="776" customWidth="1"/>
    <col min="2275" max="2275" width="2.28515625" style="776" customWidth="1"/>
    <col min="2276" max="2276" width="40.85546875" style="776" customWidth="1"/>
    <col min="2277" max="2277" width="0.7109375" style="776" customWidth="1"/>
    <col min="2278" max="2278" width="8.140625" style="776" customWidth="1"/>
    <col min="2279" max="2279" width="0.7109375" style="776" customWidth="1"/>
    <col min="2280" max="2280" width="8.140625" style="776" customWidth="1"/>
    <col min="2281" max="2281" width="0.7109375" style="776" customWidth="1"/>
    <col min="2282" max="2282" width="8.140625" style="776" customWidth="1"/>
    <col min="2283" max="2283" width="0.7109375" style="776" customWidth="1"/>
    <col min="2284" max="2284" width="8.140625" style="776" customWidth="1"/>
    <col min="2285" max="2285" width="0.7109375" style="776" customWidth="1"/>
    <col min="2286" max="2286" width="8.140625" style="776" customWidth="1"/>
    <col min="2287" max="2287" width="0.7109375" style="776" customWidth="1"/>
    <col min="2288" max="2288" width="8.140625" style="776" customWidth="1"/>
    <col min="2289" max="2289" width="2.5703125" style="776" customWidth="1"/>
    <col min="2290" max="2290" width="1" style="776" customWidth="1"/>
    <col min="2291" max="2528" width="9.140625" style="776"/>
    <col min="2529" max="2529" width="1" style="776" customWidth="1"/>
    <col min="2530" max="2530" width="2.5703125" style="776" customWidth="1"/>
    <col min="2531" max="2531" width="2.28515625" style="776" customWidth="1"/>
    <col min="2532" max="2532" width="40.85546875" style="776" customWidth="1"/>
    <col min="2533" max="2533" width="0.7109375" style="776" customWidth="1"/>
    <col min="2534" max="2534" width="8.140625" style="776" customWidth="1"/>
    <col min="2535" max="2535" width="0.7109375" style="776" customWidth="1"/>
    <col min="2536" max="2536" width="8.140625" style="776" customWidth="1"/>
    <col min="2537" max="2537" width="0.7109375" style="776" customWidth="1"/>
    <col min="2538" max="2538" width="8.140625" style="776" customWidth="1"/>
    <col min="2539" max="2539" width="0.7109375" style="776" customWidth="1"/>
    <col min="2540" max="2540" width="8.140625" style="776" customWidth="1"/>
    <col min="2541" max="2541" width="0.7109375" style="776" customWidth="1"/>
    <col min="2542" max="2542" width="8.140625" style="776" customWidth="1"/>
    <col min="2543" max="2543" width="0.7109375" style="776" customWidth="1"/>
    <col min="2544" max="2544" width="8.140625" style="776" customWidth="1"/>
    <col min="2545" max="2545" width="2.5703125" style="776" customWidth="1"/>
    <col min="2546" max="2546" width="1" style="776" customWidth="1"/>
    <col min="2547" max="2784" width="9.140625" style="776"/>
    <col min="2785" max="2785" width="1" style="776" customWidth="1"/>
    <col min="2786" max="2786" width="2.5703125" style="776" customWidth="1"/>
    <col min="2787" max="2787" width="2.28515625" style="776" customWidth="1"/>
    <col min="2788" max="2788" width="40.85546875" style="776" customWidth="1"/>
    <col min="2789" max="2789" width="0.7109375" style="776" customWidth="1"/>
    <col min="2790" max="2790" width="8.140625" style="776" customWidth="1"/>
    <col min="2791" max="2791" width="0.7109375" style="776" customWidth="1"/>
    <col min="2792" max="2792" width="8.140625" style="776" customWidth="1"/>
    <col min="2793" max="2793" width="0.7109375" style="776" customWidth="1"/>
    <col min="2794" max="2794" width="8.140625" style="776" customWidth="1"/>
    <col min="2795" max="2795" width="0.7109375" style="776" customWidth="1"/>
    <col min="2796" max="2796" width="8.140625" style="776" customWidth="1"/>
    <col min="2797" max="2797" width="0.7109375" style="776" customWidth="1"/>
    <col min="2798" max="2798" width="8.140625" style="776" customWidth="1"/>
    <col min="2799" max="2799" width="0.7109375" style="776" customWidth="1"/>
    <col min="2800" max="2800" width="8.140625" style="776" customWidth="1"/>
    <col min="2801" max="2801" width="2.5703125" style="776" customWidth="1"/>
    <col min="2802" max="2802" width="1" style="776" customWidth="1"/>
    <col min="2803" max="3040" width="9.140625" style="776"/>
    <col min="3041" max="3041" width="1" style="776" customWidth="1"/>
    <col min="3042" max="3042" width="2.5703125" style="776" customWidth="1"/>
    <col min="3043" max="3043" width="2.28515625" style="776" customWidth="1"/>
    <col min="3044" max="3044" width="40.85546875" style="776" customWidth="1"/>
    <col min="3045" max="3045" width="0.7109375" style="776" customWidth="1"/>
    <col min="3046" max="3046" width="8.140625" style="776" customWidth="1"/>
    <col min="3047" max="3047" width="0.7109375" style="776" customWidth="1"/>
    <col min="3048" max="3048" width="8.140625" style="776" customWidth="1"/>
    <col min="3049" max="3049" width="0.7109375" style="776" customWidth="1"/>
    <col min="3050" max="3050" width="8.140625" style="776" customWidth="1"/>
    <col min="3051" max="3051" width="0.7109375" style="776" customWidth="1"/>
    <col min="3052" max="3052" width="8.140625" style="776" customWidth="1"/>
    <col min="3053" max="3053" width="0.7109375" style="776" customWidth="1"/>
    <col min="3054" max="3054" width="8.140625" style="776" customWidth="1"/>
    <col min="3055" max="3055" width="0.7109375" style="776" customWidth="1"/>
    <col min="3056" max="3056" width="8.140625" style="776" customWidth="1"/>
    <col min="3057" max="3057" width="2.5703125" style="776" customWidth="1"/>
    <col min="3058" max="3058" width="1" style="776" customWidth="1"/>
    <col min="3059" max="3296" width="9.140625" style="776"/>
    <col min="3297" max="3297" width="1" style="776" customWidth="1"/>
    <col min="3298" max="3298" width="2.5703125" style="776" customWidth="1"/>
    <col min="3299" max="3299" width="2.28515625" style="776" customWidth="1"/>
    <col min="3300" max="3300" width="40.85546875" style="776" customWidth="1"/>
    <col min="3301" max="3301" width="0.7109375" style="776" customWidth="1"/>
    <col min="3302" max="3302" width="8.140625" style="776" customWidth="1"/>
    <col min="3303" max="3303" width="0.7109375" style="776" customWidth="1"/>
    <col min="3304" max="3304" width="8.140625" style="776" customWidth="1"/>
    <col min="3305" max="3305" width="0.7109375" style="776" customWidth="1"/>
    <col min="3306" max="3306" width="8.140625" style="776" customWidth="1"/>
    <col min="3307" max="3307" width="0.7109375" style="776" customWidth="1"/>
    <col min="3308" max="3308" width="8.140625" style="776" customWidth="1"/>
    <col min="3309" max="3309" width="0.7109375" style="776" customWidth="1"/>
    <col min="3310" max="3310" width="8.140625" style="776" customWidth="1"/>
    <col min="3311" max="3311" width="0.7109375" style="776" customWidth="1"/>
    <col min="3312" max="3312" width="8.140625" style="776" customWidth="1"/>
    <col min="3313" max="3313" width="2.5703125" style="776" customWidth="1"/>
    <col min="3314" max="3314" width="1" style="776" customWidth="1"/>
    <col min="3315" max="3552" width="9.140625" style="776"/>
    <col min="3553" max="3553" width="1" style="776" customWidth="1"/>
    <col min="3554" max="3554" width="2.5703125" style="776" customWidth="1"/>
    <col min="3555" max="3555" width="2.28515625" style="776" customWidth="1"/>
    <col min="3556" max="3556" width="40.85546875" style="776" customWidth="1"/>
    <col min="3557" max="3557" width="0.7109375" style="776" customWidth="1"/>
    <col min="3558" max="3558" width="8.140625" style="776" customWidth="1"/>
    <col min="3559" max="3559" width="0.7109375" style="776" customWidth="1"/>
    <col min="3560" max="3560" width="8.140625" style="776" customWidth="1"/>
    <col min="3561" max="3561" width="0.7109375" style="776" customWidth="1"/>
    <col min="3562" max="3562" width="8.140625" style="776" customWidth="1"/>
    <col min="3563" max="3563" width="0.7109375" style="776" customWidth="1"/>
    <col min="3564" max="3564" width="8.140625" style="776" customWidth="1"/>
    <col min="3565" max="3565" width="0.7109375" style="776" customWidth="1"/>
    <col min="3566" max="3566" width="8.140625" style="776" customWidth="1"/>
    <col min="3567" max="3567" width="0.7109375" style="776" customWidth="1"/>
    <col min="3568" max="3568" width="8.140625" style="776" customWidth="1"/>
    <col min="3569" max="3569" width="2.5703125" style="776" customWidth="1"/>
    <col min="3570" max="3570" width="1" style="776" customWidth="1"/>
    <col min="3571" max="3808" width="9.140625" style="776"/>
    <col min="3809" max="3809" width="1" style="776" customWidth="1"/>
    <col min="3810" max="3810" width="2.5703125" style="776" customWidth="1"/>
    <col min="3811" max="3811" width="2.28515625" style="776" customWidth="1"/>
    <col min="3812" max="3812" width="40.85546875" style="776" customWidth="1"/>
    <col min="3813" max="3813" width="0.7109375" style="776" customWidth="1"/>
    <col min="3814" max="3814" width="8.140625" style="776" customWidth="1"/>
    <col min="3815" max="3815" width="0.7109375" style="776" customWidth="1"/>
    <col min="3816" max="3816" width="8.140625" style="776" customWidth="1"/>
    <col min="3817" max="3817" width="0.7109375" style="776" customWidth="1"/>
    <col min="3818" max="3818" width="8.140625" style="776" customWidth="1"/>
    <col min="3819" max="3819" width="0.7109375" style="776" customWidth="1"/>
    <col min="3820" max="3820" width="8.140625" style="776" customWidth="1"/>
    <col min="3821" max="3821" width="0.7109375" style="776" customWidth="1"/>
    <col min="3822" max="3822" width="8.140625" style="776" customWidth="1"/>
    <col min="3823" max="3823" width="0.7109375" style="776" customWidth="1"/>
    <col min="3824" max="3824" width="8.140625" style="776" customWidth="1"/>
    <col min="3825" max="3825" width="2.5703125" style="776" customWidth="1"/>
    <col min="3826" max="3826" width="1" style="776" customWidth="1"/>
    <col min="3827" max="4064" width="9.140625" style="776"/>
    <col min="4065" max="4065" width="1" style="776" customWidth="1"/>
    <col min="4066" max="4066" width="2.5703125" style="776" customWidth="1"/>
    <col min="4067" max="4067" width="2.28515625" style="776" customWidth="1"/>
    <col min="4068" max="4068" width="40.85546875" style="776" customWidth="1"/>
    <col min="4069" max="4069" width="0.7109375" style="776" customWidth="1"/>
    <col min="4070" max="4070" width="8.140625" style="776" customWidth="1"/>
    <col min="4071" max="4071" width="0.7109375" style="776" customWidth="1"/>
    <col min="4072" max="4072" width="8.140625" style="776" customWidth="1"/>
    <col min="4073" max="4073" width="0.7109375" style="776" customWidth="1"/>
    <col min="4074" max="4074" width="8.140625" style="776" customWidth="1"/>
    <col min="4075" max="4075" width="0.7109375" style="776" customWidth="1"/>
    <col min="4076" max="4076" width="8.140625" style="776" customWidth="1"/>
    <col min="4077" max="4077" width="0.7109375" style="776" customWidth="1"/>
    <col min="4078" max="4078" width="8.140625" style="776" customWidth="1"/>
    <col min="4079" max="4079" width="0.7109375" style="776" customWidth="1"/>
    <col min="4080" max="4080" width="8.140625" style="776" customWidth="1"/>
    <col min="4081" max="4081" width="2.5703125" style="776" customWidth="1"/>
    <col min="4082" max="4082" width="1" style="776" customWidth="1"/>
    <col min="4083" max="4320" width="9.140625" style="776"/>
    <col min="4321" max="4321" width="1" style="776" customWidth="1"/>
    <col min="4322" max="4322" width="2.5703125" style="776" customWidth="1"/>
    <col min="4323" max="4323" width="2.28515625" style="776" customWidth="1"/>
    <col min="4324" max="4324" width="40.85546875" style="776" customWidth="1"/>
    <col min="4325" max="4325" width="0.7109375" style="776" customWidth="1"/>
    <col min="4326" max="4326" width="8.140625" style="776" customWidth="1"/>
    <col min="4327" max="4327" width="0.7109375" style="776" customWidth="1"/>
    <col min="4328" max="4328" width="8.140625" style="776" customWidth="1"/>
    <col min="4329" max="4329" width="0.7109375" style="776" customWidth="1"/>
    <col min="4330" max="4330" width="8.140625" style="776" customWidth="1"/>
    <col min="4331" max="4331" width="0.7109375" style="776" customWidth="1"/>
    <col min="4332" max="4332" width="8.140625" style="776" customWidth="1"/>
    <col min="4333" max="4333" width="0.7109375" style="776" customWidth="1"/>
    <col min="4334" max="4334" width="8.140625" style="776" customWidth="1"/>
    <col min="4335" max="4335" width="0.7109375" style="776" customWidth="1"/>
    <col min="4336" max="4336" width="8.140625" style="776" customWidth="1"/>
    <col min="4337" max="4337" width="2.5703125" style="776" customWidth="1"/>
    <col min="4338" max="4338" width="1" style="776" customWidth="1"/>
    <col min="4339" max="4576" width="9.140625" style="776"/>
    <col min="4577" max="4577" width="1" style="776" customWidth="1"/>
    <col min="4578" max="4578" width="2.5703125" style="776" customWidth="1"/>
    <col min="4579" max="4579" width="2.28515625" style="776" customWidth="1"/>
    <col min="4580" max="4580" width="40.85546875" style="776" customWidth="1"/>
    <col min="4581" max="4581" width="0.7109375" style="776" customWidth="1"/>
    <col min="4582" max="4582" width="8.140625" style="776" customWidth="1"/>
    <col min="4583" max="4583" width="0.7109375" style="776" customWidth="1"/>
    <col min="4584" max="4584" width="8.140625" style="776" customWidth="1"/>
    <col min="4585" max="4585" width="0.7109375" style="776" customWidth="1"/>
    <col min="4586" max="4586" width="8.140625" style="776" customWidth="1"/>
    <col min="4587" max="4587" width="0.7109375" style="776" customWidth="1"/>
    <col min="4588" max="4588" width="8.140625" style="776" customWidth="1"/>
    <col min="4589" max="4589" width="0.7109375" style="776" customWidth="1"/>
    <col min="4590" max="4590" width="8.140625" style="776" customWidth="1"/>
    <col min="4591" max="4591" width="0.7109375" style="776" customWidth="1"/>
    <col min="4592" max="4592" width="8.140625" style="776" customWidth="1"/>
    <col min="4593" max="4593" width="2.5703125" style="776" customWidth="1"/>
    <col min="4594" max="4594" width="1" style="776" customWidth="1"/>
    <col min="4595" max="4832" width="9.140625" style="776"/>
    <col min="4833" max="4833" width="1" style="776" customWidth="1"/>
    <col min="4834" max="4834" width="2.5703125" style="776" customWidth="1"/>
    <col min="4835" max="4835" width="2.28515625" style="776" customWidth="1"/>
    <col min="4836" max="4836" width="40.85546875" style="776" customWidth="1"/>
    <col min="4837" max="4837" width="0.7109375" style="776" customWidth="1"/>
    <col min="4838" max="4838" width="8.140625" style="776" customWidth="1"/>
    <col min="4839" max="4839" width="0.7109375" style="776" customWidth="1"/>
    <col min="4840" max="4840" width="8.140625" style="776" customWidth="1"/>
    <col min="4841" max="4841" width="0.7109375" style="776" customWidth="1"/>
    <col min="4842" max="4842" width="8.140625" style="776" customWidth="1"/>
    <col min="4843" max="4843" width="0.7109375" style="776" customWidth="1"/>
    <col min="4844" max="4844" width="8.140625" style="776" customWidth="1"/>
    <col min="4845" max="4845" width="0.7109375" style="776" customWidth="1"/>
    <col min="4846" max="4846" width="8.140625" style="776" customWidth="1"/>
    <col min="4847" max="4847" width="0.7109375" style="776" customWidth="1"/>
    <col min="4848" max="4848" width="8.140625" style="776" customWidth="1"/>
    <col min="4849" max="4849" width="2.5703125" style="776" customWidth="1"/>
    <col min="4850" max="4850" width="1" style="776" customWidth="1"/>
    <col min="4851" max="5088" width="9.140625" style="776"/>
    <col min="5089" max="5089" width="1" style="776" customWidth="1"/>
    <col min="5090" max="5090" width="2.5703125" style="776" customWidth="1"/>
    <col min="5091" max="5091" width="2.28515625" style="776" customWidth="1"/>
    <col min="5092" max="5092" width="40.85546875" style="776" customWidth="1"/>
    <col min="5093" max="5093" width="0.7109375" style="776" customWidth="1"/>
    <col min="5094" max="5094" width="8.140625" style="776" customWidth="1"/>
    <col min="5095" max="5095" width="0.7109375" style="776" customWidth="1"/>
    <col min="5096" max="5096" width="8.140625" style="776" customWidth="1"/>
    <col min="5097" max="5097" width="0.7109375" style="776" customWidth="1"/>
    <col min="5098" max="5098" width="8.140625" style="776" customWidth="1"/>
    <col min="5099" max="5099" width="0.7109375" style="776" customWidth="1"/>
    <col min="5100" max="5100" width="8.140625" style="776" customWidth="1"/>
    <col min="5101" max="5101" width="0.7109375" style="776" customWidth="1"/>
    <col min="5102" max="5102" width="8.140625" style="776" customWidth="1"/>
    <col min="5103" max="5103" width="0.7109375" style="776" customWidth="1"/>
    <col min="5104" max="5104" width="8.140625" style="776" customWidth="1"/>
    <col min="5105" max="5105" width="2.5703125" style="776" customWidth="1"/>
    <col min="5106" max="5106" width="1" style="776" customWidth="1"/>
    <col min="5107" max="5344" width="9.140625" style="776"/>
    <col min="5345" max="5345" width="1" style="776" customWidth="1"/>
    <col min="5346" max="5346" width="2.5703125" style="776" customWidth="1"/>
    <col min="5347" max="5347" width="2.28515625" style="776" customWidth="1"/>
    <col min="5348" max="5348" width="40.85546875" style="776" customWidth="1"/>
    <col min="5349" max="5349" width="0.7109375" style="776" customWidth="1"/>
    <col min="5350" max="5350" width="8.140625" style="776" customWidth="1"/>
    <col min="5351" max="5351" width="0.7109375" style="776" customWidth="1"/>
    <col min="5352" max="5352" width="8.140625" style="776" customWidth="1"/>
    <col min="5353" max="5353" width="0.7109375" style="776" customWidth="1"/>
    <col min="5354" max="5354" width="8.140625" style="776" customWidth="1"/>
    <col min="5355" max="5355" width="0.7109375" style="776" customWidth="1"/>
    <col min="5356" max="5356" width="8.140625" style="776" customWidth="1"/>
    <col min="5357" max="5357" width="0.7109375" style="776" customWidth="1"/>
    <col min="5358" max="5358" width="8.140625" style="776" customWidth="1"/>
    <col min="5359" max="5359" width="0.7109375" style="776" customWidth="1"/>
    <col min="5360" max="5360" width="8.140625" style="776" customWidth="1"/>
    <col min="5361" max="5361" width="2.5703125" style="776" customWidth="1"/>
    <col min="5362" max="5362" width="1" style="776" customWidth="1"/>
    <col min="5363" max="5600" width="9.140625" style="776"/>
    <col min="5601" max="5601" width="1" style="776" customWidth="1"/>
    <col min="5602" max="5602" width="2.5703125" style="776" customWidth="1"/>
    <col min="5603" max="5603" width="2.28515625" style="776" customWidth="1"/>
    <col min="5604" max="5604" width="40.85546875" style="776" customWidth="1"/>
    <col min="5605" max="5605" width="0.7109375" style="776" customWidth="1"/>
    <col min="5606" max="5606" width="8.140625" style="776" customWidth="1"/>
    <col min="5607" max="5607" width="0.7109375" style="776" customWidth="1"/>
    <col min="5608" max="5608" width="8.140625" style="776" customWidth="1"/>
    <col min="5609" max="5609" width="0.7109375" style="776" customWidth="1"/>
    <col min="5610" max="5610" width="8.140625" style="776" customWidth="1"/>
    <col min="5611" max="5611" width="0.7109375" style="776" customWidth="1"/>
    <col min="5612" max="5612" width="8.140625" style="776" customWidth="1"/>
    <col min="5613" max="5613" width="0.7109375" style="776" customWidth="1"/>
    <col min="5614" max="5614" width="8.140625" style="776" customWidth="1"/>
    <col min="5615" max="5615" width="0.7109375" style="776" customWidth="1"/>
    <col min="5616" max="5616" width="8.140625" style="776" customWidth="1"/>
    <col min="5617" max="5617" width="2.5703125" style="776" customWidth="1"/>
    <col min="5618" max="5618" width="1" style="776" customWidth="1"/>
    <col min="5619" max="5856" width="9.140625" style="776"/>
    <col min="5857" max="5857" width="1" style="776" customWidth="1"/>
    <col min="5858" max="5858" width="2.5703125" style="776" customWidth="1"/>
    <col min="5859" max="5859" width="2.28515625" style="776" customWidth="1"/>
    <col min="5860" max="5860" width="40.85546875" style="776" customWidth="1"/>
    <col min="5861" max="5861" width="0.7109375" style="776" customWidth="1"/>
    <col min="5862" max="5862" width="8.140625" style="776" customWidth="1"/>
    <col min="5863" max="5863" width="0.7109375" style="776" customWidth="1"/>
    <col min="5864" max="5864" width="8.140625" style="776" customWidth="1"/>
    <col min="5865" max="5865" width="0.7109375" style="776" customWidth="1"/>
    <col min="5866" max="5866" width="8.140625" style="776" customWidth="1"/>
    <col min="5867" max="5867" width="0.7109375" style="776" customWidth="1"/>
    <col min="5868" max="5868" width="8.140625" style="776" customWidth="1"/>
    <col min="5869" max="5869" width="0.7109375" style="776" customWidth="1"/>
    <col min="5870" max="5870" width="8.140625" style="776" customWidth="1"/>
    <col min="5871" max="5871" width="0.7109375" style="776" customWidth="1"/>
    <col min="5872" max="5872" width="8.140625" style="776" customWidth="1"/>
    <col min="5873" max="5873" width="2.5703125" style="776" customWidth="1"/>
    <col min="5874" max="5874" width="1" style="776" customWidth="1"/>
    <col min="5875" max="6112" width="9.140625" style="776"/>
    <col min="6113" max="6113" width="1" style="776" customWidth="1"/>
    <col min="6114" max="6114" width="2.5703125" style="776" customWidth="1"/>
    <col min="6115" max="6115" width="2.28515625" style="776" customWidth="1"/>
    <col min="6116" max="6116" width="40.85546875" style="776" customWidth="1"/>
    <col min="6117" max="6117" width="0.7109375" style="776" customWidth="1"/>
    <col min="6118" max="6118" width="8.140625" style="776" customWidth="1"/>
    <col min="6119" max="6119" width="0.7109375" style="776" customWidth="1"/>
    <col min="6120" max="6120" width="8.140625" style="776" customWidth="1"/>
    <col min="6121" max="6121" width="0.7109375" style="776" customWidth="1"/>
    <col min="6122" max="6122" width="8.140625" style="776" customWidth="1"/>
    <col min="6123" max="6123" width="0.7109375" style="776" customWidth="1"/>
    <col min="6124" max="6124" width="8.140625" style="776" customWidth="1"/>
    <col min="6125" max="6125" width="0.7109375" style="776" customWidth="1"/>
    <col min="6126" max="6126" width="8.140625" style="776" customWidth="1"/>
    <col min="6127" max="6127" width="0.7109375" style="776" customWidth="1"/>
    <col min="6128" max="6128" width="8.140625" style="776" customWidth="1"/>
    <col min="6129" max="6129" width="2.5703125" style="776" customWidth="1"/>
    <col min="6130" max="6130" width="1" style="776" customWidth="1"/>
    <col min="6131" max="6368" width="9.140625" style="776"/>
    <col min="6369" max="6369" width="1" style="776" customWidth="1"/>
    <col min="6370" max="6370" width="2.5703125" style="776" customWidth="1"/>
    <col min="6371" max="6371" width="2.28515625" style="776" customWidth="1"/>
    <col min="6372" max="6372" width="40.85546875" style="776" customWidth="1"/>
    <col min="6373" max="6373" width="0.7109375" style="776" customWidth="1"/>
    <col min="6374" max="6374" width="8.140625" style="776" customWidth="1"/>
    <col min="6375" max="6375" width="0.7109375" style="776" customWidth="1"/>
    <col min="6376" max="6376" width="8.140625" style="776" customWidth="1"/>
    <col min="6377" max="6377" width="0.7109375" style="776" customWidth="1"/>
    <col min="6378" max="6378" width="8.140625" style="776" customWidth="1"/>
    <col min="6379" max="6379" width="0.7109375" style="776" customWidth="1"/>
    <col min="6380" max="6380" width="8.140625" style="776" customWidth="1"/>
    <col min="6381" max="6381" width="0.7109375" style="776" customWidth="1"/>
    <col min="6382" max="6382" width="8.140625" style="776" customWidth="1"/>
    <col min="6383" max="6383" width="0.7109375" style="776" customWidth="1"/>
    <col min="6384" max="6384" width="8.140625" style="776" customWidth="1"/>
    <col min="6385" max="6385" width="2.5703125" style="776" customWidth="1"/>
    <col min="6386" max="6386" width="1" style="776" customWidth="1"/>
    <col min="6387" max="6624" width="9.140625" style="776"/>
    <col min="6625" max="6625" width="1" style="776" customWidth="1"/>
    <col min="6626" max="6626" width="2.5703125" style="776" customWidth="1"/>
    <col min="6627" max="6627" width="2.28515625" style="776" customWidth="1"/>
    <col min="6628" max="6628" width="40.85546875" style="776" customWidth="1"/>
    <col min="6629" max="6629" width="0.7109375" style="776" customWidth="1"/>
    <col min="6630" max="6630" width="8.140625" style="776" customWidth="1"/>
    <col min="6631" max="6631" width="0.7109375" style="776" customWidth="1"/>
    <col min="6632" max="6632" width="8.140625" style="776" customWidth="1"/>
    <col min="6633" max="6633" width="0.7109375" style="776" customWidth="1"/>
    <col min="6634" max="6634" width="8.140625" style="776" customWidth="1"/>
    <col min="6635" max="6635" width="0.7109375" style="776" customWidth="1"/>
    <col min="6636" max="6636" width="8.140625" style="776" customWidth="1"/>
    <col min="6637" max="6637" width="0.7109375" style="776" customWidth="1"/>
    <col min="6638" max="6638" width="8.140625" style="776" customWidth="1"/>
    <col min="6639" max="6639" width="0.7109375" style="776" customWidth="1"/>
    <col min="6640" max="6640" width="8.140625" style="776" customWidth="1"/>
    <col min="6641" max="6641" width="2.5703125" style="776" customWidth="1"/>
    <col min="6642" max="6642" width="1" style="776" customWidth="1"/>
    <col min="6643" max="6880" width="9.140625" style="776"/>
    <col min="6881" max="6881" width="1" style="776" customWidth="1"/>
    <col min="6882" max="6882" width="2.5703125" style="776" customWidth="1"/>
    <col min="6883" max="6883" width="2.28515625" style="776" customWidth="1"/>
    <col min="6884" max="6884" width="40.85546875" style="776" customWidth="1"/>
    <col min="6885" max="6885" width="0.7109375" style="776" customWidth="1"/>
    <col min="6886" max="6886" width="8.140625" style="776" customWidth="1"/>
    <col min="6887" max="6887" width="0.7109375" style="776" customWidth="1"/>
    <col min="6888" max="6888" width="8.140625" style="776" customWidth="1"/>
    <col min="6889" max="6889" width="0.7109375" style="776" customWidth="1"/>
    <col min="6890" max="6890" width="8.140625" style="776" customWidth="1"/>
    <col min="6891" max="6891" width="0.7109375" style="776" customWidth="1"/>
    <col min="6892" max="6892" width="8.140625" style="776" customWidth="1"/>
    <col min="6893" max="6893" width="0.7109375" style="776" customWidth="1"/>
    <col min="6894" max="6894" width="8.140625" style="776" customWidth="1"/>
    <col min="6895" max="6895" width="0.7109375" style="776" customWidth="1"/>
    <col min="6896" max="6896" width="8.140625" style="776" customWidth="1"/>
    <col min="6897" max="6897" width="2.5703125" style="776" customWidth="1"/>
    <col min="6898" max="6898" width="1" style="776" customWidth="1"/>
    <col min="6899" max="7136" width="9.140625" style="776"/>
    <col min="7137" max="7137" width="1" style="776" customWidth="1"/>
    <col min="7138" max="7138" width="2.5703125" style="776" customWidth="1"/>
    <col min="7139" max="7139" width="2.28515625" style="776" customWidth="1"/>
    <col min="7140" max="7140" width="40.85546875" style="776" customWidth="1"/>
    <col min="7141" max="7141" width="0.7109375" style="776" customWidth="1"/>
    <col min="7142" max="7142" width="8.140625" style="776" customWidth="1"/>
    <col min="7143" max="7143" width="0.7109375" style="776" customWidth="1"/>
    <col min="7144" max="7144" width="8.140625" style="776" customWidth="1"/>
    <col min="7145" max="7145" width="0.7109375" style="776" customWidth="1"/>
    <col min="7146" max="7146" width="8.140625" style="776" customWidth="1"/>
    <col min="7147" max="7147" width="0.7109375" style="776" customWidth="1"/>
    <col min="7148" max="7148" width="8.140625" style="776" customWidth="1"/>
    <col min="7149" max="7149" width="0.7109375" style="776" customWidth="1"/>
    <col min="7150" max="7150" width="8.140625" style="776" customWidth="1"/>
    <col min="7151" max="7151" width="0.7109375" style="776" customWidth="1"/>
    <col min="7152" max="7152" width="8.140625" style="776" customWidth="1"/>
    <col min="7153" max="7153" width="2.5703125" style="776" customWidth="1"/>
    <col min="7154" max="7154" width="1" style="776" customWidth="1"/>
    <col min="7155" max="7392" width="9.140625" style="776"/>
    <col min="7393" max="7393" width="1" style="776" customWidth="1"/>
    <col min="7394" max="7394" width="2.5703125" style="776" customWidth="1"/>
    <col min="7395" max="7395" width="2.28515625" style="776" customWidth="1"/>
    <col min="7396" max="7396" width="40.85546875" style="776" customWidth="1"/>
    <col min="7397" max="7397" width="0.7109375" style="776" customWidth="1"/>
    <col min="7398" max="7398" width="8.140625" style="776" customWidth="1"/>
    <col min="7399" max="7399" width="0.7109375" style="776" customWidth="1"/>
    <col min="7400" max="7400" width="8.140625" style="776" customWidth="1"/>
    <col min="7401" max="7401" width="0.7109375" style="776" customWidth="1"/>
    <col min="7402" max="7402" width="8.140625" style="776" customWidth="1"/>
    <col min="7403" max="7403" width="0.7109375" style="776" customWidth="1"/>
    <col min="7404" max="7404" width="8.140625" style="776" customWidth="1"/>
    <col min="7405" max="7405" width="0.7109375" style="776" customWidth="1"/>
    <col min="7406" max="7406" width="8.140625" style="776" customWidth="1"/>
    <col min="7407" max="7407" width="0.7109375" style="776" customWidth="1"/>
    <col min="7408" max="7408" width="8.140625" style="776" customWidth="1"/>
    <col min="7409" max="7409" width="2.5703125" style="776" customWidth="1"/>
    <col min="7410" max="7410" width="1" style="776" customWidth="1"/>
    <col min="7411" max="7648" width="9.140625" style="776"/>
    <col min="7649" max="7649" width="1" style="776" customWidth="1"/>
    <col min="7650" max="7650" width="2.5703125" style="776" customWidth="1"/>
    <col min="7651" max="7651" width="2.28515625" style="776" customWidth="1"/>
    <col min="7652" max="7652" width="40.85546875" style="776" customWidth="1"/>
    <col min="7653" max="7653" width="0.7109375" style="776" customWidth="1"/>
    <col min="7654" max="7654" width="8.140625" style="776" customWidth="1"/>
    <col min="7655" max="7655" width="0.7109375" style="776" customWidth="1"/>
    <col min="7656" max="7656" width="8.140625" style="776" customWidth="1"/>
    <col min="7657" max="7657" width="0.7109375" style="776" customWidth="1"/>
    <col min="7658" max="7658" width="8.140625" style="776" customWidth="1"/>
    <col min="7659" max="7659" width="0.7109375" style="776" customWidth="1"/>
    <col min="7660" max="7660" width="8.140625" style="776" customWidth="1"/>
    <col min="7661" max="7661" width="0.7109375" style="776" customWidth="1"/>
    <col min="7662" max="7662" width="8.140625" style="776" customWidth="1"/>
    <col min="7663" max="7663" width="0.7109375" style="776" customWidth="1"/>
    <col min="7664" max="7664" width="8.140625" style="776" customWidth="1"/>
    <col min="7665" max="7665" width="2.5703125" style="776" customWidth="1"/>
    <col min="7666" max="7666" width="1" style="776" customWidth="1"/>
    <col min="7667" max="7904" width="9.140625" style="776"/>
    <col min="7905" max="7905" width="1" style="776" customWidth="1"/>
    <col min="7906" max="7906" width="2.5703125" style="776" customWidth="1"/>
    <col min="7907" max="7907" width="2.28515625" style="776" customWidth="1"/>
    <col min="7908" max="7908" width="40.85546875" style="776" customWidth="1"/>
    <col min="7909" max="7909" width="0.7109375" style="776" customWidth="1"/>
    <col min="7910" max="7910" width="8.140625" style="776" customWidth="1"/>
    <col min="7911" max="7911" width="0.7109375" style="776" customWidth="1"/>
    <col min="7912" max="7912" width="8.140625" style="776" customWidth="1"/>
    <col min="7913" max="7913" width="0.7109375" style="776" customWidth="1"/>
    <col min="7914" max="7914" width="8.140625" style="776" customWidth="1"/>
    <col min="7915" max="7915" width="0.7109375" style="776" customWidth="1"/>
    <col min="7916" max="7916" width="8.140625" style="776" customWidth="1"/>
    <col min="7917" max="7917" width="0.7109375" style="776" customWidth="1"/>
    <col min="7918" max="7918" width="8.140625" style="776" customWidth="1"/>
    <col min="7919" max="7919" width="0.7109375" style="776" customWidth="1"/>
    <col min="7920" max="7920" width="8.140625" style="776" customWidth="1"/>
    <col min="7921" max="7921" width="2.5703125" style="776" customWidth="1"/>
    <col min="7922" max="7922" width="1" style="776" customWidth="1"/>
    <col min="7923" max="8160" width="9.140625" style="776"/>
    <col min="8161" max="8161" width="1" style="776" customWidth="1"/>
    <col min="8162" max="8162" width="2.5703125" style="776" customWidth="1"/>
    <col min="8163" max="8163" width="2.28515625" style="776" customWidth="1"/>
    <col min="8164" max="8164" width="40.85546875" style="776" customWidth="1"/>
    <col min="8165" max="8165" width="0.7109375" style="776" customWidth="1"/>
    <col min="8166" max="8166" width="8.140625" style="776" customWidth="1"/>
    <col min="8167" max="8167" width="0.7109375" style="776" customWidth="1"/>
    <col min="8168" max="8168" width="8.140625" style="776" customWidth="1"/>
    <col min="8169" max="8169" width="0.7109375" style="776" customWidth="1"/>
    <col min="8170" max="8170" width="8.140625" style="776" customWidth="1"/>
    <col min="8171" max="8171" width="0.7109375" style="776" customWidth="1"/>
    <col min="8172" max="8172" width="8.140625" style="776" customWidth="1"/>
    <col min="8173" max="8173" width="0.7109375" style="776" customWidth="1"/>
    <col min="8174" max="8174" width="8.140625" style="776" customWidth="1"/>
    <col min="8175" max="8175" width="0.7109375" style="776" customWidth="1"/>
    <col min="8176" max="8176" width="8.140625" style="776" customWidth="1"/>
    <col min="8177" max="8177" width="2.5703125" style="776" customWidth="1"/>
    <col min="8178" max="8178" width="1" style="776" customWidth="1"/>
    <col min="8179" max="8416" width="9.140625" style="776"/>
    <col min="8417" max="8417" width="1" style="776" customWidth="1"/>
    <col min="8418" max="8418" width="2.5703125" style="776" customWidth="1"/>
    <col min="8419" max="8419" width="2.28515625" style="776" customWidth="1"/>
    <col min="8420" max="8420" width="40.85546875" style="776" customWidth="1"/>
    <col min="8421" max="8421" width="0.7109375" style="776" customWidth="1"/>
    <col min="8422" max="8422" width="8.140625" style="776" customWidth="1"/>
    <col min="8423" max="8423" width="0.7109375" style="776" customWidth="1"/>
    <col min="8424" max="8424" width="8.140625" style="776" customWidth="1"/>
    <col min="8425" max="8425" width="0.7109375" style="776" customWidth="1"/>
    <col min="8426" max="8426" width="8.140625" style="776" customWidth="1"/>
    <col min="8427" max="8427" width="0.7109375" style="776" customWidth="1"/>
    <col min="8428" max="8428" width="8.140625" style="776" customWidth="1"/>
    <col min="8429" max="8429" width="0.7109375" style="776" customWidth="1"/>
    <col min="8430" max="8430" width="8.140625" style="776" customWidth="1"/>
    <col min="8431" max="8431" width="0.7109375" style="776" customWidth="1"/>
    <col min="8432" max="8432" width="8.140625" style="776" customWidth="1"/>
    <col min="8433" max="8433" width="2.5703125" style="776" customWidth="1"/>
    <col min="8434" max="8434" width="1" style="776" customWidth="1"/>
    <col min="8435" max="8672" width="9.140625" style="776"/>
    <col min="8673" max="8673" width="1" style="776" customWidth="1"/>
    <col min="8674" max="8674" width="2.5703125" style="776" customWidth="1"/>
    <col min="8675" max="8675" width="2.28515625" style="776" customWidth="1"/>
    <col min="8676" max="8676" width="40.85546875" style="776" customWidth="1"/>
    <col min="8677" max="8677" width="0.7109375" style="776" customWidth="1"/>
    <col min="8678" max="8678" width="8.140625" style="776" customWidth="1"/>
    <col min="8679" max="8679" width="0.7109375" style="776" customWidth="1"/>
    <col min="8680" max="8680" width="8.140625" style="776" customWidth="1"/>
    <col min="8681" max="8681" width="0.7109375" style="776" customWidth="1"/>
    <col min="8682" max="8682" width="8.140625" style="776" customWidth="1"/>
    <col min="8683" max="8683" width="0.7109375" style="776" customWidth="1"/>
    <col min="8684" max="8684" width="8.140625" style="776" customWidth="1"/>
    <col min="8685" max="8685" width="0.7109375" style="776" customWidth="1"/>
    <col min="8686" max="8686" width="8.140625" style="776" customWidth="1"/>
    <col min="8687" max="8687" width="0.7109375" style="776" customWidth="1"/>
    <col min="8688" max="8688" width="8.140625" style="776" customWidth="1"/>
    <col min="8689" max="8689" width="2.5703125" style="776" customWidth="1"/>
    <col min="8690" max="8690" width="1" style="776" customWidth="1"/>
    <col min="8691" max="8928" width="9.140625" style="776"/>
    <col min="8929" max="8929" width="1" style="776" customWidth="1"/>
    <col min="8930" max="8930" width="2.5703125" style="776" customWidth="1"/>
    <col min="8931" max="8931" width="2.28515625" style="776" customWidth="1"/>
    <col min="8932" max="8932" width="40.85546875" style="776" customWidth="1"/>
    <col min="8933" max="8933" width="0.7109375" style="776" customWidth="1"/>
    <col min="8934" max="8934" width="8.140625" style="776" customWidth="1"/>
    <col min="8935" max="8935" width="0.7109375" style="776" customWidth="1"/>
    <col min="8936" max="8936" width="8.140625" style="776" customWidth="1"/>
    <col min="8937" max="8937" width="0.7109375" style="776" customWidth="1"/>
    <col min="8938" max="8938" width="8.140625" style="776" customWidth="1"/>
    <col min="8939" max="8939" width="0.7109375" style="776" customWidth="1"/>
    <col min="8940" max="8940" width="8.140625" style="776" customWidth="1"/>
    <col min="8941" max="8941" width="0.7109375" style="776" customWidth="1"/>
    <col min="8942" max="8942" width="8.140625" style="776" customWidth="1"/>
    <col min="8943" max="8943" width="0.7109375" style="776" customWidth="1"/>
    <col min="8944" max="8944" width="8.140625" style="776" customWidth="1"/>
    <col min="8945" max="8945" width="2.5703125" style="776" customWidth="1"/>
    <col min="8946" max="8946" width="1" style="776" customWidth="1"/>
    <col min="8947" max="9184" width="9.140625" style="776"/>
    <col min="9185" max="9185" width="1" style="776" customWidth="1"/>
    <col min="9186" max="9186" width="2.5703125" style="776" customWidth="1"/>
    <col min="9187" max="9187" width="2.28515625" style="776" customWidth="1"/>
    <col min="9188" max="9188" width="40.85546875" style="776" customWidth="1"/>
    <col min="9189" max="9189" width="0.7109375" style="776" customWidth="1"/>
    <col min="9190" max="9190" width="8.140625" style="776" customWidth="1"/>
    <col min="9191" max="9191" width="0.7109375" style="776" customWidth="1"/>
    <col min="9192" max="9192" width="8.140625" style="776" customWidth="1"/>
    <col min="9193" max="9193" width="0.7109375" style="776" customWidth="1"/>
    <col min="9194" max="9194" width="8.140625" style="776" customWidth="1"/>
    <col min="9195" max="9195" width="0.7109375" style="776" customWidth="1"/>
    <col min="9196" max="9196" width="8.140625" style="776" customWidth="1"/>
    <col min="9197" max="9197" width="0.7109375" style="776" customWidth="1"/>
    <col min="9198" max="9198" width="8.140625" style="776" customWidth="1"/>
    <col min="9199" max="9199" width="0.7109375" style="776" customWidth="1"/>
    <col min="9200" max="9200" width="8.140625" style="776" customWidth="1"/>
    <col min="9201" max="9201" width="2.5703125" style="776" customWidth="1"/>
    <col min="9202" max="9202" width="1" style="776" customWidth="1"/>
    <col min="9203" max="9440" width="9.140625" style="776"/>
    <col min="9441" max="9441" width="1" style="776" customWidth="1"/>
    <col min="9442" max="9442" width="2.5703125" style="776" customWidth="1"/>
    <col min="9443" max="9443" width="2.28515625" style="776" customWidth="1"/>
    <col min="9444" max="9444" width="40.85546875" style="776" customWidth="1"/>
    <col min="9445" max="9445" width="0.7109375" style="776" customWidth="1"/>
    <col min="9446" max="9446" width="8.140625" style="776" customWidth="1"/>
    <col min="9447" max="9447" width="0.7109375" style="776" customWidth="1"/>
    <col min="9448" max="9448" width="8.140625" style="776" customWidth="1"/>
    <col min="9449" max="9449" width="0.7109375" style="776" customWidth="1"/>
    <col min="9450" max="9450" width="8.140625" style="776" customWidth="1"/>
    <col min="9451" max="9451" width="0.7109375" style="776" customWidth="1"/>
    <col min="9452" max="9452" width="8.140625" style="776" customWidth="1"/>
    <col min="9453" max="9453" width="0.7109375" style="776" customWidth="1"/>
    <col min="9454" max="9454" width="8.140625" style="776" customWidth="1"/>
    <col min="9455" max="9455" width="0.7109375" style="776" customWidth="1"/>
    <col min="9456" max="9456" width="8.140625" style="776" customWidth="1"/>
    <col min="9457" max="9457" width="2.5703125" style="776" customWidth="1"/>
    <col min="9458" max="9458" width="1" style="776" customWidth="1"/>
    <col min="9459" max="9696" width="9.140625" style="776"/>
    <col min="9697" max="9697" width="1" style="776" customWidth="1"/>
    <col min="9698" max="9698" width="2.5703125" style="776" customWidth="1"/>
    <col min="9699" max="9699" width="2.28515625" style="776" customWidth="1"/>
    <col min="9700" max="9700" width="40.85546875" style="776" customWidth="1"/>
    <col min="9701" max="9701" width="0.7109375" style="776" customWidth="1"/>
    <col min="9702" max="9702" width="8.140625" style="776" customWidth="1"/>
    <col min="9703" max="9703" width="0.7109375" style="776" customWidth="1"/>
    <col min="9704" max="9704" width="8.140625" style="776" customWidth="1"/>
    <col min="9705" max="9705" width="0.7109375" style="776" customWidth="1"/>
    <col min="9706" max="9706" width="8.140625" style="776" customWidth="1"/>
    <col min="9707" max="9707" width="0.7109375" style="776" customWidth="1"/>
    <col min="9708" max="9708" width="8.140625" style="776" customWidth="1"/>
    <col min="9709" max="9709" width="0.7109375" style="776" customWidth="1"/>
    <col min="9710" max="9710" width="8.140625" style="776" customWidth="1"/>
    <col min="9711" max="9711" width="0.7109375" style="776" customWidth="1"/>
    <col min="9712" max="9712" width="8.140625" style="776" customWidth="1"/>
    <col min="9713" max="9713" width="2.5703125" style="776" customWidth="1"/>
    <col min="9714" max="9714" width="1" style="776" customWidth="1"/>
    <col min="9715" max="9952" width="9.140625" style="776"/>
    <col min="9953" max="9953" width="1" style="776" customWidth="1"/>
    <col min="9954" max="9954" width="2.5703125" style="776" customWidth="1"/>
    <col min="9955" max="9955" width="2.28515625" style="776" customWidth="1"/>
    <col min="9956" max="9956" width="40.85546875" style="776" customWidth="1"/>
    <col min="9957" max="9957" width="0.7109375" style="776" customWidth="1"/>
    <col min="9958" max="9958" width="8.140625" style="776" customWidth="1"/>
    <col min="9959" max="9959" width="0.7109375" style="776" customWidth="1"/>
    <col min="9960" max="9960" width="8.140625" style="776" customWidth="1"/>
    <col min="9961" max="9961" width="0.7109375" style="776" customWidth="1"/>
    <col min="9962" max="9962" width="8.140625" style="776" customWidth="1"/>
    <col min="9963" max="9963" width="0.7109375" style="776" customWidth="1"/>
    <col min="9964" max="9964" width="8.140625" style="776" customWidth="1"/>
    <col min="9965" max="9965" width="0.7109375" style="776" customWidth="1"/>
    <col min="9966" max="9966" width="8.140625" style="776" customWidth="1"/>
    <col min="9967" max="9967" width="0.7109375" style="776" customWidth="1"/>
    <col min="9968" max="9968" width="8.140625" style="776" customWidth="1"/>
    <col min="9969" max="9969" width="2.5703125" style="776" customWidth="1"/>
    <col min="9970" max="9970" width="1" style="776" customWidth="1"/>
    <col min="9971" max="10208" width="9.140625" style="776"/>
    <col min="10209" max="10209" width="1" style="776" customWidth="1"/>
    <col min="10210" max="10210" width="2.5703125" style="776" customWidth="1"/>
    <col min="10211" max="10211" width="2.28515625" style="776" customWidth="1"/>
    <col min="10212" max="10212" width="40.85546875" style="776" customWidth="1"/>
    <col min="10213" max="10213" width="0.7109375" style="776" customWidth="1"/>
    <col min="10214" max="10214" width="8.140625" style="776" customWidth="1"/>
    <col min="10215" max="10215" width="0.7109375" style="776" customWidth="1"/>
    <col min="10216" max="10216" width="8.140625" style="776" customWidth="1"/>
    <col min="10217" max="10217" width="0.7109375" style="776" customWidth="1"/>
    <col min="10218" max="10218" width="8.140625" style="776" customWidth="1"/>
    <col min="10219" max="10219" width="0.7109375" style="776" customWidth="1"/>
    <col min="10220" max="10220" width="8.140625" style="776" customWidth="1"/>
    <col min="10221" max="10221" width="0.7109375" style="776" customWidth="1"/>
    <col min="10222" max="10222" width="8.140625" style="776" customWidth="1"/>
    <col min="10223" max="10223" width="0.7109375" style="776" customWidth="1"/>
    <col min="10224" max="10224" width="8.140625" style="776" customWidth="1"/>
    <col min="10225" max="10225" width="2.5703125" style="776" customWidth="1"/>
    <col min="10226" max="10226" width="1" style="776" customWidth="1"/>
    <col min="10227" max="10464" width="9.140625" style="776"/>
    <col min="10465" max="10465" width="1" style="776" customWidth="1"/>
    <col min="10466" max="10466" width="2.5703125" style="776" customWidth="1"/>
    <col min="10467" max="10467" width="2.28515625" style="776" customWidth="1"/>
    <col min="10468" max="10468" width="40.85546875" style="776" customWidth="1"/>
    <col min="10469" max="10469" width="0.7109375" style="776" customWidth="1"/>
    <col min="10470" max="10470" width="8.140625" style="776" customWidth="1"/>
    <col min="10471" max="10471" width="0.7109375" style="776" customWidth="1"/>
    <col min="10472" max="10472" width="8.140625" style="776" customWidth="1"/>
    <col min="10473" max="10473" width="0.7109375" style="776" customWidth="1"/>
    <col min="10474" max="10474" width="8.140625" style="776" customWidth="1"/>
    <col min="10475" max="10475" width="0.7109375" style="776" customWidth="1"/>
    <col min="10476" max="10476" width="8.140625" style="776" customWidth="1"/>
    <col min="10477" max="10477" width="0.7109375" style="776" customWidth="1"/>
    <col min="10478" max="10478" width="8.140625" style="776" customWidth="1"/>
    <col min="10479" max="10479" width="0.7109375" style="776" customWidth="1"/>
    <col min="10480" max="10480" width="8.140625" style="776" customWidth="1"/>
    <col min="10481" max="10481" width="2.5703125" style="776" customWidth="1"/>
    <col min="10482" max="10482" width="1" style="776" customWidth="1"/>
    <col min="10483" max="10720" width="9.140625" style="776"/>
    <col min="10721" max="10721" width="1" style="776" customWidth="1"/>
    <col min="10722" max="10722" width="2.5703125" style="776" customWidth="1"/>
    <col min="10723" max="10723" width="2.28515625" style="776" customWidth="1"/>
    <col min="10724" max="10724" width="40.85546875" style="776" customWidth="1"/>
    <col min="10725" max="10725" width="0.7109375" style="776" customWidth="1"/>
    <col min="10726" max="10726" width="8.140625" style="776" customWidth="1"/>
    <col min="10727" max="10727" width="0.7109375" style="776" customWidth="1"/>
    <col min="10728" max="10728" width="8.140625" style="776" customWidth="1"/>
    <col min="10729" max="10729" width="0.7109375" style="776" customWidth="1"/>
    <col min="10730" max="10730" width="8.140625" style="776" customWidth="1"/>
    <col min="10731" max="10731" width="0.7109375" style="776" customWidth="1"/>
    <col min="10732" max="10732" width="8.140625" style="776" customWidth="1"/>
    <col min="10733" max="10733" width="0.7109375" style="776" customWidth="1"/>
    <col min="10734" max="10734" width="8.140625" style="776" customWidth="1"/>
    <col min="10735" max="10735" width="0.7109375" style="776" customWidth="1"/>
    <col min="10736" max="10736" width="8.140625" style="776" customWidth="1"/>
    <col min="10737" max="10737" width="2.5703125" style="776" customWidth="1"/>
    <col min="10738" max="10738" width="1" style="776" customWidth="1"/>
    <col min="10739" max="10976" width="9.140625" style="776"/>
    <col min="10977" max="10977" width="1" style="776" customWidth="1"/>
    <col min="10978" max="10978" width="2.5703125" style="776" customWidth="1"/>
    <col min="10979" max="10979" width="2.28515625" style="776" customWidth="1"/>
    <col min="10980" max="10980" width="40.85546875" style="776" customWidth="1"/>
    <col min="10981" max="10981" width="0.7109375" style="776" customWidth="1"/>
    <col min="10982" max="10982" width="8.140625" style="776" customWidth="1"/>
    <col min="10983" max="10983" width="0.7109375" style="776" customWidth="1"/>
    <col min="10984" max="10984" width="8.140625" style="776" customWidth="1"/>
    <col min="10985" max="10985" width="0.7109375" style="776" customWidth="1"/>
    <col min="10986" max="10986" width="8.140625" style="776" customWidth="1"/>
    <col min="10987" max="10987" width="0.7109375" style="776" customWidth="1"/>
    <col min="10988" max="10988" width="8.140625" style="776" customWidth="1"/>
    <col min="10989" max="10989" width="0.7109375" style="776" customWidth="1"/>
    <col min="10990" max="10990" width="8.140625" style="776" customWidth="1"/>
    <col min="10991" max="10991" width="0.7109375" style="776" customWidth="1"/>
    <col min="10992" max="10992" width="8.140625" style="776" customWidth="1"/>
    <col min="10993" max="10993" width="2.5703125" style="776" customWidth="1"/>
    <col min="10994" max="10994" width="1" style="776" customWidth="1"/>
    <col min="10995" max="11232" width="9.140625" style="776"/>
    <col min="11233" max="11233" width="1" style="776" customWidth="1"/>
    <col min="11234" max="11234" width="2.5703125" style="776" customWidth="1"/>
    <col min="11235" max="11235" width="2.28515625" style="776" customWidth="1"/>
    <col min="11236" max="11236" width="40.85546875" style="776" customWidth="1"/>
    <col min="11237" max="11237" width="0.7109375" style="776" customWidth="1"/>
    <col min="11238" max="11238" width="8.140625" style="776" customWidth="1"/>
    <col min="11239" max="11239" width="0.7109375" style="776" customWidth="1"/>
    <col min="11240" max="11240" width="8.140625" style="776" customWidth="1"/>
    <col min="11241" max="11241" width="0.7109375" style="776" customWidth="1"/>
    <col min="11242" max="11242" width="8.140625" style="776" customWidth="1"/>
    <col min="11243" max="11243" width="0.7109375" style="776" customWidth="1"/>
    <col min="11244" max="11244" width="8.140625" style="776" customWidth="1"/>
    <col min="11245" max="11245" width="0.7109375" style="776" customWidth="1"/>
    <col min="11246" max="11246" width="8.140625" style="776" customWidth="1"/>
    <col min="11247" max="11247" width="0.7109375" style="776" customWidth="1"/>
    <col min="11248" max="11248" width="8.140625" style="776" customWidth="1"/>
    <col min="11249" max="11249" width="2.5703125" style="776" customWidth="1"/>
    <col min="11250" max="11250" width="1" style="776" customWidth="1"/>
    <col min="11251" max="11488" width="9.140625" style="776"/>
    <col min="11489" max="11489" width="1" style="776" customWidth="1"/>
    <col min="11490" max="11490" width="2.5703125" style="776" customWidth="1"/>
    <col min="11491" max="11491" width="2.28515625" style="776" customWidth="1"/>
    <col min="11492" max="11492" width="40.85546875" style="776" customWidth="1"/>
    <col min="11493" max="11493" width="0.7109375" style="776" customWidth="1"/>
    <col min="11494" max="11494" width="8.140625" style="776" customWidth="1"/>
    <col min="11495" max="11495" width="0.7109375" style="776" customWidth="1"/>
    <col min="11496" max="11496" width="8.140625" style="776" customWidth="1"/>
    <col min="11497" max="11497" width="0.7109375" style="776" customWidth="1"/>
    <col min="11498" max="11498" width="8.140625" style="776" customWidth="1"/>
    <col min="11499" max="11499" width="0.7109375" style="776" customWidth="1"/>
    <col min="11500" max="11500" width="8.140625" style="776" customWidth="1"/>
    <col min="11501" max="11501" width="0.7109375" style="776" customWidth="1"/>
    <col min="11502" max="11502" width="8.140625" style="776" customWidth="1"/>
    <col min="11503" max="11503" width="0.7109375" style="776" customWidth="1"/>
    <col min="11504" max="11504" width="8.140625" style="776" customWidth="1"/>
    <col min="11505" max="11505" width="2.5703125" style="776" customWidth="1"/>
    <col min="11506" max="11506" width="1" style="776" customWidth="1"/>
    <col min="11507" max="11744" width="9.140625" style="776"/>
    <col min="11745" max="11745" width="1" style="776" customWidth="1"/>
    <col min="11746" max="11746" width="2.5703125" style="776" customWidth="1"/>
    <col min="11747" max="11747" width="2.28515625" style="776" customWidth="1"/>
    <col min="11748" max="11748" width="40.85546875" style="776" customWidth="1"/>
    <col min="11749" max="11749" width="0.7109375" style="776" customWidth="1"/>
    <col min="11750" max="11750" width="8.140625" style="776" customWidth="1"/>
    <col min="11751" max="11751" width="0.7109375" style="776" customWidth="1"/>
    <col min="11752" max="11752" width="8.140625" style="776" customWidth="1"/>
    <col min="11753" max="11753" width="0.7109375" style="776" customWidth="1"/>
    <col min="11754" max="11754" width="8.140625" style="776" customWidth="1"/>
    <col min="11755" max="11755" width="0.7109375" style="776" customWidth="1"/>
    <col min="11756" max="11756" width="8.140625" style="776" customWidth="1"/>
    <col min="11757" max="11757" width="0.7109375" style="776" customWidth="1"/>
    <col min="11758" max="11758" width="8.140625" style="776" customWidth="1"/>
    <col min="11759" max="11759" width="0.7109375" style="776" customWidth="1"/>
    <col min="11760" max="11760" width="8.140625" style="776" customWidth="1"/>
    <col min="11761" max="11761" width="2.5703125" style="776" customWidth="1"/>
    <col min="11762" max="11762" width="1" style="776" customWidth="1"/>
    <col min="11763" max="12000" width="9.140625" style="776"/>
    <col min="12001" max="12001" width="1" style="776" customWidth="1"/>
    <col min="12002" max="12002" width="2.5703125" style="776" customWidth="1"/>
    <col min="12003" max="12003" width="2.28515625" style="776" customWidth="1"/>
    <col min="12004" max="12004" width="40.85546875" style="776" customWidth="1"/>
    <col min="12005" max="12005" width="0.7109375" style="776" customWidth="1"/>
    <col min="12006" max="12006" width="8.140625" style="776" customWidth="1"/>
    <col min="12007" max="12007" width="0.7109375" style="776" customWidth="1"/>
    <col min="12008" max="12008" width="8.140625" style="776" customWidth="1"/>
    <col min="12009" max="12009" width="0.7109375" style="776" customWidth="1"/>
    <col min="12010" max="12010" width="8.140625" style="776" customWidth="1"/>
    <col min="12011" max="12011" width="0.7109375" style="776" customWidth="1"/>
    <col min="12012" max="12012" width="8.140625" style="776" customWidth="1"/>
    <col min="12013" max="12013" width="0.7109375" style="776" customWidth="1"/>
    <col min="12014" max="12014" width="8.140625" style="776" customWidth="1"/>
    <col min="12015" max="12015" width="0.7109375" style="776" customWidth="1"/>
    <col min="12016" max="12016" width="8.140625" style="776" customWidth="1"/>
    <col min="12017" max="12017" width="2.5703125" style="776" customWidth="1"/>
    <col min="12018" max="12018" width="1" style="776" customWidth="1"/>
    <col min="12019" max="12256" width="9.140625" style="776"/>
    <col min="12257" max="12257" width="1" style="776" customWidth="1"/>
    <col min="12258" max="12258" width="2.5703125" style="776" customWidth="1"/>
    <col min="12259" max="12259" width="2.28515625" style="776" customWidth="1"/>
    <col min="12260" max="12260" width="40.85546875" style="776" customWidth="1"/>
    <col min="12261" max="12261" width="0.7109375" style="776" customWidth="1"/>
    <col min="12262" max="12262" width="8.140625" style="776" customWidth="1"/>
    <col min="12263" max="12263" width="0.7109375" style="776" customWidth="1"/>
    <col min="12264" max="12264" width="8.140625" style="776" customWidth="1"/>
    <col min="12265" max="12265" width="0.7109375" style="776" customWidth="1"/>
    <col min="12266" max="12266" width="8.140625" style="776" customWidth="1"/>
    <col min="12267" max="12267" width="0.7109375" style="776" customWidth="1"/>
    <col min="12268" max="12268" width="8.140625" style="776" customWidth="1"/>
    <col min="12269" max="12269" width="0.7109375" style="776" customWidth="1"/>
    <col min="12270" max="12270" width="8.140625" style="776" customWidth="1"/>
    <col min="12271" max="12271" width="0.7109375" style="776" customWidth="1"/>
    <col min="12272" max="12272" width="8.140625" style="776" customWidth="1"/>
    <col min="12273" max="12273" width="2.5703125" style="776" customWidth="1"/>
    <col min="12274" max="12274" width="1" style="776" customWidth="1"/>
    <col min="12275" max="12512" width="9.140625" style="776"/>
    <col min="12513" max="12513" width="1" style="776" customWidth="1"/>
    <col min="12514" max="12514" width="2.5703125" style="776" customWidth="1"/>
    <col min="12515" max="12515" width="2.28515625" style="776" customWidth="1"/>
    <col min="12516" max="12516" width="40.85546875" style="776" customWidth="1"/>
    <col min="12517" max="12517" width="0.7109375" style="776" customWidth="1"/>
    <col min="12518" max="12518" width="8.140625" style="776" customWidth="1"/>
    <col min="12519" max="12519" width="0.7109375" style="776" customWidth="1"/>
    <col min="12520" max="12520" width="8.140625" style="776" customWidth="1"/>
    <col min="12521" max="12521" width="0.7109375" style="776" customWidth="1"/>
    <col min="12522" max="12522" width="8.140625" style="776" customWidth="1"/>
    <col min="12523" max="12523" width="0.7109375" style="776" customWidth="1"/>
    <col min="12524" max="12524" width="8.140625" style="776" customWidth="1"/>
    <col min="12525" max="12525" width="0.7109375" style="776" customWidth="1"/>
    <col min="12526" max="12526" width="8.140625" style="776" customWidth="1"/>
    <col min="12527" max="12527" width="0.7109375" style="776" customWidth="1"/>
    <col min="12528" max="12528" width="8.140625" style="776" customWidth="1"/>
    <col min="12529" max="12529" width="2.5703125" style="776" customWidth="1"/>
    <col min="12530" max="12530" width="1" style="776" customWidth="1"/>
    <col min="12531" max="12768" width="9.140625" style="776"/>
    <col min="12769" max="12769" width="1" style="776" customWidth="1"/>
    <col min="12770" max="12770" width="2.5703125" style="776" customWidth="1"/>
    <col min="12771" max="12771" width="2.28515625" style="776" customWidth="1"/>
    <col min="12772" max="12772" width="40.85546875" style="776" customWidth="1"/>
    <col min="12773" max="12773" width="0.7109375" style="776" customWidth="1"/>
    <col min="12774" max="12774" width="8.140625" style="776" customWidth="1"/>
    <col min="12775" max="12775" width="0.7109375" style="776" customWidth="1"/>
    <col min="12776" max="12776" width="8.140625" style="776" customWidth="1"/>
    <col min="12777" max="12777" width="0.7109375" style="776" customWidth="1"/>
    <col min="12778" max="12778" width="8.140625" style="776" customWidth="1"/>
    <col min="12779" max="12779" width="0.7109375" style="776" customWidth="1"/>
    <col min="12780" max="12780" width="8.140625" style="776" customWidth="1"/>
    <col min="12781" max="12781" width="0.7109375" style="776" customWidth="1"/>
    <col min="12782" max="12782" width="8.140625" style="776" customWidth="1"/>
    <col min="12783" max="12783" width="0.7109375" style="776" customWidth="1"/>
    <col min="12784" max="12784" width="8.140625" style="776" customWidth="1"/>
    <col min="12785" max="12785" width="2.5703125" style="776" customWidth="1"/>
    <col min="12786" max="12786" width="1" style="776" customWidth="1"/>
    <col min="12787" max="13024" width="9.140625" style="776"/>
    <col min="13025" max="13025" width="1" style="776" customWidth="1"/>
    <col min="13026" max="13026" width="2.5703125" style="776" customWidth="1"/>
    <col min="13027" max="13027" width="2.28515625" style="776" customWidth="1"/>
    <col min="13028" max="13028" width="40.85546875" style="776" customWidth="1"/>
    <col min="13029" max="13029" width="0.7109375" style="776" customWidth="1"/>
    <col min="13030" max="13030" width="8.140625" style="776" customWidth="1"/>
    <col min="13031" max="13031" width="0.7109375" style="776" customWidth="1"/>
    <col min="13032" max="13032" width="8.140625" style="776" customWidth="1"/>
    <col min="13033" max="13033" width="0.7109375" style="776" customWidth="1"/>
    <col min="13034" max="13034" width="8.140625" style="776" customWidth="1"/>
    <col min="13035" max="13035" width="0.7109375" style="776" customWidth="1"/>
    <col min="13036" max="13036" width="8.140625" style="776" customWidth="1"/>
    <col min="13037" max="13037" width="0.7109375" style="776" customWidth="1"/>
    <col min="13038" max="13038" width="8.140625" style="776" customWidth="1"/>
    <col min="13039" max="13039" width="0.7109375" style="776" customWidth="1"/>
    <col min="13040" max="13040" width="8.140625" style="776" customWidth="1"/>
    <col min="13041" max="13041" width="2.5703125" style="776" customWidth="1"/>
    <col min="13042" max="13042" width="1" style="776" customWidth="1"/>
    <col min="13043" max="13280" width="9.140625" style="776"/>
    <col min="13281" max="13281" width="1" style="776" customWidth="1"/>
    <col min="13282" max="13282" width="2.5703125" style="776" customWidth="1"/>
    <col min="13283" max="13283" width="2.28515625" style="776" customWidth="1"/>
    <col min="13284" max="13284" width="40.85546875" style="776" customWidth="1"/>
    <col min="13285" max="13285" width="0.7109375" style="776" customWidth="1"/>
    <col min="13286" max="13286" width="8.140625" style="776" customWidth="1"/>
    <col min="13287" max="13287" width="0.7109375" style="776" customWidth="1"/>
    <col min="13288" max="13288" width="8.140625" style="776" customWidth="1"/>
    <col min="13289" max="13289" width="0.7109375" style="776" customWidth="1"/>
    <col min="13290" max="13290" width="8.140625" style="776" customWidth="1"/>
    <col min="13291" max="13291" width="0.7109375" style="776" customWidth="1"/>
    <col min="13292" max="13292" width="8.140625" style="776" customWidth="1"/>
    <col min="13293" max="13293" width="0.7109375" style="776" customWidth="1"/>
    <col min="13294" max="13294" width="8.140625" style="776" customWidth="1"/>
    <col min="13295" max="13295" width="0.7109375" style="776" customWidth="1"/>
    <col min="13296" max="13296" width="8.140625" style="776" customWidth="1"/>
    <col min="13297" max="13297" width="2.5703125" style="776" customWidth="1"/>
    <col min="13298" max="13298" width="1" style="776" customWidth="1"/>
    <col min="13299" max="13536" width="9.140625" style="776"/>
    <col min="13537" max="13537" width="1" style="776" customWidth="1"/>
    <col min="13538" max="13538" width="2.5703125" style="776" customWidth="1"/>
    <col min="13539" max="13539" width="2.28515625" style="776" customWidth="1"/>
    <col min="13540" max="13540" width="40.85546875" style="776" customWidth="1"/>
    <col min="13541" max="13541" width="0.7109375" style="776" customWidth="1"/>
    <col min="13542" max="13542" width="8.140625" style="776" customWidth="1"/>
    <col min="13543" max="13543" width="0.7109375" style="776" customWidth="1"/>
    <col min="13544" max="13544" width="8.140625" style="776" customWidth="1"/>
    <col min="13545" max="13545" width="0.7109375" style="776" customWidth="1"/>
    <col min="13546" max="13546" width="8.140625" style="776" customWidth="1"/>
    <col min="13547" max="13547" width="0.7109375" style="776" customWidth="1"/>
    <col min="13548" max="13548" width="8.140625" style="776" customWidth="1"/>
    <col min="13549" max="13549" width="0.7109375" style="776" customWidth="1"/>
    <col min="13550" max="13550" width="8.140625" style="776" customWidth="1"/>
    <col min="13551" max="13551" width="0.7109375" style="776" customWidth="1"/>
    <col min="13552" max="13552" width="8.140625" style="776" customWidth="1"/>
    <col min="13553" max="13553" width="2.5703125" style="776" customWidth="1"/>
    <col min="13554" max="13554" width="1" style="776" customWidth="1"/>
    <col min="13555" max="13792" width="9.140625" style="776"/>
    <col min="13793" max="13793" width="1" style="776" customWidth="1"/>
    <col min="13794" max="13794" width="2.5703125" style="776" customWidth="1"/>
    <col min="13795" max="13795" width="2.28515625" style="776" customWidth="1"/>
    <col min="13796" max="13796" width="40.85546875" style="776" customWidth="1"/>
    <col min="13797" max="13797" width="0.7109375" style="776" customWidth="1"/>
    <col min="13798" max="13798" width="8.140625" style="776" customWidth="1"/>
    <col min="13799" max="13799" width="0.7109375" style="776" customWidth="1"/>
    <col min="13800" max="13800" width="8.140625" style="776" customWidth="1"/>
    <col min="13801" max="13801" width="0.7109375" style="776" customWidth="1"/>
    <col min="13802" max="13802" width="8.140625" style="776" customWidth="1"/>
    <col min="13803" max="13803" width="0.7109375" style="776" customWidth="1"/>
    <col min="13804" max="13804" width="8.140625" style="776" customWidth="1"/>
    <col min="13805" max="13805" width="0.7109375" style="776" customWidth="1"/>
    <col min="13806" max="13806" width="8.140625" style="776" customWidth="1"/>
    <col min="13807" max="13807" width="0.7109375" style="776" customWidth="1"/>
    <col min="13808" max="13808" width="8.140625" style="776" customWidth="1"/>
    <col min="13809" max="13809" width="2.5703125" style="776" customWidth="1"/>
    <col min="13810" max="13810" width="1" style="776" customWidth="1"/>
    <col min="13811" max="14048" width="9.140625" style="776"/>
    <col min="14049" max="14049" width="1" style="776" customWidth="1"/>
    <col min="14050" max="14050" width="2.5703125" style="776" customWidth="1"/>
    <col min="14051" max="14051" width="2.28515625" style="776" customWidth="1"/>
    <col min="14052" max="14052" width="40.85546875" style="776" customWidth="1"/>
    <col min="14053" max="14053" width="0.7109375" style="776" customWidth="1"/>
    <col min="14054" max="14054" width="8.140625" style="776" customWidth="1"/>
    <col min="14055" max="14055" width="0.7109375" style="776" customWidth="1"/>
    <col min="14056" max="14056" width="8.140625" style="776" customWidth="1"/>
    <col min="14057" max="14057" width="0.7109375" style="776" customWidth="1"/>
    <col min="14058" max="14058" width="8.140625" style="776" customWidth="1"/>
    <col min="14059" max="14059" width="0.7109375" style="776" customWidth="1"/>
    <col min="14060" max="14060" width="8.140625" style="776" customWidth="1"/>
    <col min="14061" max="14061" width="0.7109375" style="776" customWidth="1"/>
    <col min="14062" max="14062" width="8.140625" style="776" customWidth="1"/>
    <col min="14063" max="14063" width="0.7109375" style="776" customWidth="1"/>
    <col min="14064" max="14064" width="8.140625" style="776" customWidth="1"/>
    <col min="14065" max="14065" width="2.5703125" style="776" customWidth="1"/>
    <col min="14066" max="14066" width="1" style="776" customWidth="1"/>
    <col min="14067" max="14304" width="9.140625" style="776"/>
    <col min="14305" max="14305" width="1" style="776" customWidth="1"/>
    <col min="14306" max="14306" width="2.5703125" style="776" customWidth="1"/>
    <col min="14307" max="14307" width="2.28515625" style="776" customWidth="1"/>
    <col min="14308" max="14308" width="40.85546875" style="776" customWidth="1"/>
    <col min="14309" max="14309" width="0.7109375" style="776" customWidth="1"/>
    <col min="14310" max="14310" width="8.140625" style="776" customWidth="1"/>
    <col min="14311" max="14311" width="0.7109375" style="776" customWidth="1"/>
    <col min="14312" max="14312" width="8.140625" style="776" customWidth="1"/>
    <col min="14313" max="14313" width="0.7109375" style="776" customWidth="1"/>
    <col min="14314" max="14314" width="8.140625" style="776" customWidth="1"/>
    <col min="14315" max="14315" width="0.7109375" style="776" customWidth="1"/>
    <col min="14316" max="14316" width="8.140625" style="776" customWidth="1"/>
    <col min="14317" max="14317" width="0.7109375" style="776" customWidth="1"/>
    <col min="14318" max="14318" width="8.140625" style="776" customWidth="1"/>
    <col min="14319" max="14319" width="0.7109375" style="776" customWidth="1"/>
    <col min="14320" max="14320" width="8.140625" style="776" customWidth="1"/>
    <col min="14321" max="14321" width="2.5703125" style="776" customWidth="1"/>
    <col min="14322" max="14322" width="1" style="776" customWidth="1"/>
    <col min="14323" max="14560" width="9.140625" style="776"/>
    <col min="14561" max="14561" width="1" style="776" customWidth="1"/>
    <col min="14562" max="14562" width="2.5703125" style="776" customWidth="1"/>
    <col min="14563" max="14563" width="2.28515625" style="776" customWidth="1"/>
    <col min="14564" max="14564" width="40.85546875" style="776" customWidth="1"/>
    <col min="14565" max="14565" width="0.7109375" style="776" customWidth="1"/>
    <col min="14566" max="14566" width="8.140625" style="776" customWidth="1"/>
    <col min="14567" max="14567" width="0.7109375" style="776" customWidth="1"/>
    <col min="14568" max="14568" width="8.140625" style="776" customWidth="1"/>
    <col min="14569" max="14569" width="0.7109375" style="776" customWidth="1"/>
    <col min="14570" max="14570" width="8.140625" style="776" customWidth="1"/>
    <col min="14571" max="14571" width="0.7109375" style="776" customWidth="1"/>
    <col min="14572" max="14572" width="8.140625" style="776" customWidth="1"/>
    <col min="14573" max="14573" width="0.7109375" style="776" customWidth="1"/>
    <col min="14574" max="14574" width="8.140625" style="776" customWidth="1"/>
    <col min="14575" max="14575" width="0.7109375" style="776" customWidth="1"/>
    <col min="14576" max="14576" width="8.140625" style="776" customWidth="1"/>
    <col min="14577" max="14577" width="2.5703125" style="776" customWidth="1"/>
    <col min="14578" max="14578" width="1" style="776" customWidth="1"/>
    <col min="14579" max="14816" width="9.140625" style="776"/>
    <col min="14817" max="14817" width="1" style="776" customWidth="1"/>
    <col min="14818" max="14818" width="2.5703125" style="776" customWidth="1"/>
    <col min="14819" max="14819" width="2.28515625" style="776" customWidth="1"/>
    <col min="14820" max="14820" width="40.85546875" style="776" customWidth="1"/>
    <col min="14821" max="14821" width="0.7109375" style="776" customWidth="1"/>
    <col min="14822" max="14822" width="8.140625" style="776" customWidth="1"/>
    <col min="14823" max="14823" width="0.7109375" style="776" customWidth="1"/>
    <col min="14824" max="14824" width="8.140625" style="776" customWidth="1"/>
    <col min="14825" max="14825" width="0.7109375" style="776" customWidth="1"/>
    <col min="14826" max="14826" width="8.140625" style="776" customWidth="1"/>
    <col min="14827" max="14827" width="0.7109375" style="776" customWidth="1"/>
    <col min="14828" max="14828" width="8.140625" style="776" customWidth="1"/>
    <col min="14829" max="14829" width="0.7109375" style="776" customWidth="1"/>
    <col min="14830" max="14830" width="8.140625" style="776" customWidth="1"/>
    <col min="14831" max="14831" width="0.7109375" style="776" customWidth="1"/>
    <col min="14832" max="14832" width="8.140625" style="776" customWidth="1"/>
    <col min="14833" max="14833" width="2.5703125" style="776" customWidth="1"/>
    <col min="14834" max="14834" width="1" style="776" customWidth="1"/>
    <col min="14835" max="15072" width="9.140625" style="776"/>
    <col min="15073" max="15073" width="1" style="776" customWidth="1"/>
    <col min="15074" max="15074" width="2.5703125" style="776" customWidth="1"/>
    <col min="15075" max="15075" width="2.28515625" style="776" customWidth="1"/>
    <col min="15076" max="15076" width="40.85546875" style="776" customWidth="1"/>
    <col min="15077" max="15077" width="0.7109375" style="776" customWidth="1"/>
    <col min="15078" max="15078" width="8.140625" style="776" customWidth="1"/>
    <col min="15079" max="15079" width="0.7109375" style="776" customWidth="1"/>
    <col min="15080" max="15080" width="8.140625" style="776" customWidth="1"/>
    <col min="15081" max="15081" width="0.7109375" style="776" customWidth="1"/>
    <col min="15082" max="15082" width="8.140625" style="776" customWidth="1"/>
    <col min="15083" max="15083" width="0.7109375" style="776" customWidth="1"/>
    <col min="15084" max="15084" width="8.140625" style="776" customWidth="1"/>
    <col min="15085" max="15085" width="0.7109375" style="776" customWidth="1"/>
    <col min="15086" max="15086" width="8.140625" style="776" customWidth="1"/>
    <col min="15087" max="15087" width="0.7109375" style="776" customWidth="1"/>
    <col min="15088" max="15088" width="8.140625" style="776" customWidth="1"/>
    <col min="15089" max="15089" width="2.5703125" style="776" customWidth="1"/>
    <col min="15090" max="15090" width="1" style="776" customWidth="1"/>
    <col min="15091" max="15328" width="9.140625" style="776"/>
    <col min="15329" max="15329" width="1" style="776" customWidth="1"/>
    <col min="15330" max="15330" width="2.5703125" style="776" customWidth="1"/>
    <col min="15331" max="15331" width="2.28515625" style="776" customWidth="1"/>
    <col min="15332" max="15332" width="40.85546875" style="776" customWidth="1"/>
    <col min="15333" max="15333" width="0.7109375" style="776" customWidth="1"/>
    <col min="15334" max="15334" width="8.140625" style="776" customWidth="1"/>
    <col min="15335" max="15335" width="0.7109375" style="776" customWidth="1"/>
    <col min="15336" max="15336" width="8.140625" style="776" customWidth="1"/>
    <col min="15337" max="15337" width="0.7109375" style="776" customWidth="1"/>
    <col min="15338" max="15338" width="8.140625" style="776" customWidth="1"/>
    <col min="15339" max="15339" width="0.7109375" style="776" customWidth="1"/>
    <col min="15340" max="15340" width="8.140625" style="776" customWidth="1"/>
    <col min="15341" max="15341" width="0.7109375" style="776" customWidth="1"/>
    <col min="15342" max="15342" width="8.140625" style="776" customWidth="1"/>
    <col min="15343" max="15343" width="0.7109375" style="776" customWidth="1"/>
    <col min="15344" max="15344" width="8.140625" style="776" customWidth="1"/>
    <col min="15345" max="15345" width="2.5703125" style="776" customWidth="1"/>
    <col min="15346" max="15346" width="1" style="776" customWidth="1"/>
    <col min="15347" max="15584" width="9.140625" style="776"/>
    <col min="15585" max="15585" width="1" style="776" customWidth="1"/>
    <col min="15586" max="15586" width="2.5703125" style="776" customWidth="1"/>
    <col min="15587" max="15587" width="2.28515625" style="776" customWidth="1"/>
    <col min="15588" max="15588" width="40.85546875" style="776" customWidth="1"/>
    <col min="15589" max="15589" width="0.7109375" style="776" customWidth="1"/>
    <col min="15590" max="15590" width="8.140625" style="776" customWidth="1"/>
    <col min="15591" max="15591" width="0.7109375" style="776" customWidth="1"/>
    <col min="15592" max="15592" width="8.140625" style="776" customWidth="1"/>
    <col min="15593" max="15593" width="0.7109375" style="776" customWidth="1"/>
    <col min="15594" max="15594" width="8.140625" style="776" customWidth="1"/>
    <col min="15595" max="15595" width="0.7109375" style="776" customWidth="1"/>
    <col min="15596" max="15596" width="8.140625" style="776" customWidth="1"/>
    <col min="15597" max="15597" width="0.7109375" style="776" customWidth="1"/>
    <col min="15598" max="15598" width="8.140625" style="776" customWidth="1"/>
    <col min="15599" max="15599" width="0.7109375" style="776" customWidth="1"/>
    <col min="15600" max="15600" width="8.140625" style="776" customWidth="1"/>
    <col min="15601" max="15601" width="2.5703125" style="776" customWidth="1"/>
    <col min="15602" max="15602" width="1" style="776" customWidth="1"/>
    <col min="15603" max="15840" width="9.140625" style="776"/>
    <col min="15841" max="15841" width="1" style="776" customWidth="1"/>
    <col min="15842" max="15842" width="2.5703125" style="776" customWidth="1"/>
    <col min="15843" max="15843" width="2.28515625" style="776" customWidth="1"/>
    <col min="15844" max="15844" width="40.85546875" style="776" customWidth="1"/>
    <col min="15845" max="15845" width="0.7109375" style="776" customWidth="1"/>
    <col min="15846" max="15846" width="8.140625" style="776" customWidth="1"/>
    <col min="15847" max="15847" width="0.7109375" style="776" customWidth="1"/>
    <col min="15848" max="15848" width="8.140625" style="776" customWidth="1"/>
    <col min="15849" max="15849" width="0.7109375" style="776" customWidth="1"/>
    <col min="15850" max="15850" width="8.140625" style="776" customWidth="1"/>
    <col min="15851" max="15851" width="0.7109375" style="776" customWidth="1"/>
    <col min="15852" max="15852" width="8.140625" style="776" customWidth="1"/>
    <col min="15853" max="15853" width="0.7109375" style="776" customWidth="1"/>
    <col min="15854" max="15854" width="8.140625" style="776" customWidth="1"/>
    <col min="15855" max="15855" width="0.7109375" style="776" customWidth="1"/>
    <col min="15856" max="15856" width="8.140625" style="776" customWidth="1"/>
    <col min="15857" max="15857" width="2.5703125" style="776" customWidth="1"/>
    <col min="15858" max="15858" width="1" style="776" customWidth="1"/>
    <col min="15859" max="16096" width="9.140625" style="776"/>
    <col min="16097" max="16097" width="1" style="776" customWidth="1"/>
    <col min="16098" max="16098" width="2.5703125" style="776" customWidth="1"/>
    <col min="16099" max="16099" width="2.28515625" style="776" customWidth="1"/>
    <col min="16100" max="16100" width="40.85546875" style="776" customWidth="1"/>
    <col min="16101" max="16101" width="0.7109375" style="776" customWidth="1"/>
    <col min="16102" max="16102" width="8.140625" style="776" customWidth="1"/>
    <col min="16103" max="16103" width="0.7109375" style="776" customWidth="1"/>
    <col min="16104" max="16104" width="8.140625" style="776" customWidth="1"/>
    <col min="16105" max="16105" width="0.7109375" style="776" customWidth="1"/>
    <col min="16106" max="16106" width="8.140625" style="776" customWidth="1"/>
    <col min="16107" max="16107" width="0.7109375" style="776" customWidth="1"/>
    <col min="16108" max="16108" width="8.140625" style="776" customWidth="1"/>
    <col min="16109" max="16109" width="0.7109375" style="776" customWidth="1"/>
    <col min="16110" max="16110" width="8.140625" style="776" customWidth="1"/>
    <col min="16111" max="16111" width="0.7109375" style="776" customWidth="1"/>
    <col min="16112" max="16112" width="8.140625" style="776" customWidth="1"/>
    <col min="16113" max="16113" width="2.5703125" style="776" customWidth="1"/>
    <col min="16114" max="16114" width="1" style="776" customWidth="1"/>
    <col min="16115" max="16384" width="9.140625" style="776"/>
  </cols>
  <sheetData>
    <row r="1" spans="1:18" ht="13.5" thickBot="1">
      <c r="A1" s="781"/>
      <c r="B1" s="297"/>
      <c r="C1" s="1715" t="s">
        <v>122</v>
      </c>
      <c r="D1" s="1554"/>
      <c r="E1" s="29"/>
      <c r="F1" s="769"/>
      <c r="G1" s="769"/>
      <c r="H1" s="769"/>
      <c r="I1" s="769"/>
      <c r="J1" s="769"/>
      <c r="K1" s="296"/>
      <c r="L1" s="1554"/>
      <c r="M1" s="1554"/>
      <c r="N1" s="29"/>
      <c r="O1" s="769"/>
      <c r="P1" s="769"/>
      <c r="Q1" s="769"/>
      <c r="R1" s="371"/>
    </row>
    <row r="2" spans="1:18" ht="6" customHeight="1">
      <c r="A2" s="781"/>
      <c r="B2" s="1716"/>
      <c r="C2" s="1716"/>
      <c r="D2" s="1716"/>
      <c r="E2" s="834"/>
      <c r="F2" s="1716"/>
      <c r="G2" s="1716"/>
      <c r="H2" s="1716"/>
      <c r="I2" s="1716"/>
      <c r="J2" s="1716"/>
      <c r="K2" s="800"/>
      <c r="L2" s="781"/>
      <c r="M2" s="781"/>
      <c r="N2" s="781"/>
      <c r="O2" s="781"/>
      <c r="P2" s="781"/>
      <c r="Q2" s="49"/>
      <c r="R2" s="799"/>
    </row>
    <row r="3" spans="1:18" ht="10.5" customHeight="1" thickBot="1">
      <c r="A3" s="781"/>
      <c r="B3" s="800"/>
      <c r="C3" s="833"/>
      <c r="D3" s="833"/>
      <c r="E3" s="833"/>
      <c r="F3" s="833"/>
      <c r="G3" s="833"/>
      <c r="H3" s="833"/>
      <c r="I3" s="833"/>
      <c r="J3" s="833"/>
      <c r="K3" s="833"/>
      <c r="M3" s="832"/>
      <c r="N3" s="781"/>
      <c r="O3" s="781"/>
      <c r="P3" s="831" t="s">
        <v>106</v>
      </c>
      <c r="Q3" s="20"/>
      <c r="R3" s="799"/>
    </row>
    <row r="4" spans="1:18" ht="13.5" thickBot="1">
      <c r="A4" s="781"/>
      <c r="B4" s="800"/>
      <c r="C4" s="830" t="s">
        <v>508</v>
      </c>
      <c r="D4" s="829"/>
      <c r="E4" s="829"/>
      <c r="F4" s="829"/>
      <c r="G4" s="829"/>
      <c r="H4" s="829"/>
      <c r="I4" s="829"/>
      <c r="J4" s="829"/>
      <c r="K4" s="829"/>
      <c r="L4" s="829"/>
      <c r="M4" s="829"/>
      <c r="N4" s="829"/>
      <c r="O4" s="829"/>
      <c r="P4" s="828"/>
      <c r="Q4" s="20"/>
      <c r="R4" s="799"/>
    </row>
    <row r="5" spans="1:18" ht="9" customHeight="1">
      <c r="A5" s="781"/>
      <c r="B5" s="800"/>
      <c r="C5" s="827" t="s">
        <v>507</v>
      </c>
      <c r="D5" s="826"/>
      <c r="E5" s="826"/>
      <c r="F5" s="803"/>
      <c r="G5" s="803"/>
      <c r="H5" s="803"/>
      <c r="I5" s="803"/>
      <c r="J5" s="803"/>
      <c r="K5" s="803"/>
      <c r="L5" s="803"/>
      <c r="M5" s="803"/>
      <c r="N5" s="781"/>
      <c r="O5" s="781"/>
      <c r="P5" s="781"/>
      <c r="Q5" s="20"/>
      <c r="R5" s="799"/>
    </row>
    <row r="6" spans="1:18" ht="19.5" customHeight="1">
      <c r="A6" s="781"/>
      <c r="B6" s="800"/>
      <c r="C6" s="1717">
        <v>2008</v>
      </c>
      <c r="D6" s="1718"/>
      <c r="E6" s="825"/>
      <c r="F6" s="1724" t="s">
        <v>101</v>
      </c>
      <c r="G6" s="1724"/>
      <c r="H6" s="1724"/>
      <c r="I6" s="824"/>
      <c r="J6" s="1724" t="s">
        <v>506</v>
      </c>
      <c r="K6" s="1724"/>
      <c r="L6" s="1724"/>
      <c r="M6" s="824"/>
      <c r="N6" s="1724" t="s">
        <v>505</v>
      </c>
      <c r="O6" s="1724"/>
      <c r="P6" s="1724"/>
      <c r="Q6" s="20"/>
      <c r="R6" s="799"/>
    </row>
    <row r="7" spans="1:18" ht="12.75" customHeight="1">
      <c r="A7" s="781"/>
      <c r="B7" s="800"/>
      <c r="C7" s="1719"/>
      <c r="D7" s="1720"/>
      <c r="E7" s="823"/>
      <c r="F7" s="821" t="s">
        <v>504</v>
      </c>
      <c r="G7" s="822"/>
      <c r="H7" s="821" t="s">
        <v>184</v>
      </c>
      <c r="I7" s="819"/>
      <c r="J7" s="821" t="s">
        <v>504</v>
      </c>
      <c r="K7" s="822"/>
      <c r="L7" s="821" t="s">
        <v>184</v>
      </c>
      <c r="M7" s="819"/>
      <c r="N7" s="821" t="s">
        <v>504</v>
      </c>
      <c r="O7" s="822"/>
      <c r="P7" s="821" t="s">
        <v>184</v>
      </c>
      <c r="Q7" s="20"/>
      <c r="R7" s="799"/>
    </row>
    <row r="8" spans="1:18" ht="8.25" customHeight="1">
      <c r="A8" s="781"/>
      <c r="B8" s="800"/>
      <c r="C8" s="820"/>
      <c r="D8" s="820"/>
      <c r="E8" s="819"/>
      <c r="F8" s="819"/>
      <c r="G8" s="819"/>
      <c r="H8" s="819"/>
      <c r="I8" s="819"/>
      <c r="J8" s="819"/>
      <c r="K8" s="819"/>
      <c r="L8" s="819"/>
      <c r="M8" s="819"/>
      <c r="N8" s="819"/>
      <c r="O8" s="819"/>
      <c r="P8" s="819"/>
      <c r="Q8" s="20"/>
      <c r="R8" s="799"/>
    </row>
    <row r="9" spans="1:18" s="788" customFormat="1" ht="13.5" customHeight="1">
      <c r="A9" s="796"/>
      <c r="B9" s="795"/>
      <c r="C9" s="1721" t="s">
        <v>503</v>
      </c>
      <c r="D9" s="1722"/>
      <c r="E9" s="1722"/>
      <c r="F9" s="1722"/>
      <c r="G9" s="1722"/>
      <c r="H9" s="1722"/>
      <c r="I9" s="1722"/>
      <c r="J9" s="1722"/>
      <c r="K9" s="1722"/>
      <c r="L9" s="1722"/>
      <c r="M9" s="1722"/>
      <c r="N9" s="1722"/>
      <c r="O9" s="1722"/>
      <c r="P9" s="1723"/>
      <c r="Q9" s="20"/>
      <c r="R9" s="789"/>
    </row>
    <row r="10" spans="1:18" s="788" customFormat="1" ht="15.75" customHeight="1">
      <c r="A10" s="796"/>
      <c r="B10" s="795"/>
      <c r="C10" s="770" t="s">
        <v>101</v>
      </c>
      <c r="D10" s="805"/>
      <c r="E10" s="804"/>
      <c r="F10" s="817">
        <v>240018</v>
      </c>
      <c r="G10" s="817"/>
      <c r="H10" s="816">
        <v>100</v>
      </c>
      <c r="I10" s="816"/>
      <c r="J10" s="817">
        <v>239787</v>
      </c>
      <c r="K10" s="803"/>
      <c r="L10" s="816">
        <v>100</v>
      </c>
      <c r="M10" s="818"/>
      <c r="N10" s="817">
        <v>231</v>
      </c>
      <c r="O10" s="816"/>
      <c r="P10" s="816">
        <v>100</v>
      </c>
      <c r="Q10" s="790"/>
      <c r="R10" s="789"/>
    </row>
    <row r="11" spans="1:18" s="788" customFormat="1" ht="11.25" customHeight="1">
      <c r="A11" s="796"/>
      <c r="B11" s="795"/>
      <c r="C11" s="794" t="s">
        <v>501</v>
      </c>
      <c r="D11" s="810"/>
      <c r="E11" s="815"/>
      <c r="F11" s="128">
        <v>33035</v>
      </c>
      <c r="G11" s="128"/>
      <c r="H11" s="562">
        <v>13.763551067003307</v>
      </c>
      <c r="I11" s="562"/>
      <c r="J11" s="128">
        <v>33029</v>
      </c>
      <c r="K11" s="814"/>
      <c r="L11" s="562">
        <v>13.774308031711477</v>
      </c>
      <c r="M11" s="814"/>
      <c r="N11" s="128">
        <v>6</v>
      </c>
      <c r="O11" s="562"/>
      <c r="P11" s="562">
        <v>2.5974025974025974</v>
      </c>
      <c r="Q11" s="790"/>
      <c r="R11" s="789"/>
    </row>
    <row r="12" spans="1:18" s="788" customFormat="1" ht="11.25" customHeight="1">
      <c r="A12" s="796"/>
      <c r="B12" s="795"/>
      <c r="C12" s="794" t="s">
        <v>500</v>
      </c>
      <c r="D12" s="810"/>
      <c r="E12" s="815"/>
      <c r="F12" s="128">
        <v>19289</v>
      </c>
      <c r="G12" s="128"/>
      <c r="H12" s="562">
        <v>8.036480597288536</v>
      </c>
      <c r="I12" s="562"/>
      <c r="J12" s="128">
        <v>19255</v>
      </c>
      <c r="K12" s="814"/>
      <c r="L12" s="562">
        <v>8.0300433301221492</v>
      </c>
      <c r="M12" s="814"/>
      <c r="N12" s="128">
        <v>34</v>
      </c>
      <c r="O12" s="562"/>
      <c r="P12" s="562">
        <v>14.71861471861472</v>
      </c>
      <c r="Q12" s="790"/>
      <c r="R12" s="789"/>
    </row>
    <row r="13" spans="1:18" ht="11.25" customHeight="1">
      <c r="A13" s="781"/>
      <c r="B13" s="800"/>
      <c r="C13" s="794" t="s">
        <v>499</v>
      </c>
      <c r="D13" s="808"/>
      <c r="E13" s="793"/>
      <c r="F13" s="128">
        <v>230</v>
      </c>
      <c r="G13" s="128"/>
      <c r="H13" s="562">
        <v>9.5826146372355411E-2</v>
      </c>
      <c r="I13" s="562"/>
      <c r="J13" s="128">
        <v>228</v>
      </c>
      <c r="K13" s="814"/>
      <c r="L13" s="791">
        <v>9.5084387393812003E-2</v>
      </c>
      <c r="M13" s="791"/>
      <c r="N13" s="128">
        <v>2</v>
      </c>
      <c r="O13" s="791"/>
      <c r="P13" s="791">
        <v>0.86580086580086579</v>
      </c>
      <c r="Q13" s="20"/>
      <c r="R13" s="799"/>
    </row>
    <row r="14" spans="1:18" ht="11.25" customHeight="1">
      <c r="A14" s="781"/>
      <c r="B14" s="800"/>
      <c r="C14" s="794" t="s">
        <v>498</v>
      </c>
      <c r="D14" s="808"/>
      <c r="E14" s="793"/>
      <c r="F14" s="128">
        <v>1253</v>
      </c>
      <c r="G14" s="128"/>
      <c r="H14" s="562">
        <v>0.52204418001983188</v>
      </c>
      <c r="I14" s="562"/>
      <c r="J14" s="128">
        <v>1253</v>
      </c>
      <c r="K14" s="814"/>
      <c r="L14" s="791">
        <v>0.5225470938791511</v>
      </c>
      <c r="M14" s="791"/>
      <c r="N14" s="128" t="s">
        <v>11</v>
      </c>
      <c r="O14" s="791"/>
      <c r="P14" s="791" t="s">
        <v>11</v>
      </c>
      <c r="Q14" s="20"/>
      <c r="R14" s="799"/>
    </row>
    <row r="15" spans="1:18" ht="11.25" customHeight="1">
      <c r="A15" s="781"/>
      <c r="B15" s="800"/>
      <c r="C15" s="794" t="s">
        <v>497</v>
      </c>
      <c r="D15" s="808"/>
      <c r="E15" s="793"/>
      <c r="F15" s="128">
        <v>1222</v>
      </c>
      <c r="G15" s="128"/>
      <c r="H15" s="562">
        <v>0.50912848203051442</v>
      </c>
      <c r="I15" s="562"/>
      <c r="J15" s="128">
        <v>1217</v>
      </c>
      <c r="K15" s="803"/>
      <c r="L15" s="791">
        <v>0.50753376955381235</v>
      </c>
      <c r="M15" s="791"/>
      <c r="N15" s="128">
        <v>5</v>
      </c>
      <c r="O15" s="791"/>
      <c r="P15" s="791">
        <v>2.1645021645021645</v>
      </c>
      <c r="Q15" s="20"/>
      <c r="R15" s="799"/>
    </row>
    <row r="16" spans="1:18" ht="11.25" customHeight="1">
      <c r="A16" s="781"/>
      <c r="B16" s="800"/>
      <c r="C16" s="794" t="s">
        <v>496</v>
      </c>
      <c r="D16" s="808"/>
      <c r="E16" s="793"/>
      <c r="F16" s="128">
        <v>15540</v>
      </c>
      <c r="G16" s="128"/>
      <c r="H16" s="562">
        <v>6.4745144114191442</v>
      </c>
      <c r="I16" s="562"/>
      <c r="J16" s="128">
        <v>15538</v>
      </c>
      <c r="K16" s="803"/>
      <c r="L16" s="791">
        <v>6.4799175935309243</v>
      </c>
      <c r="M16" s="791"/>
      <c r="N16" s="128">
        <v>2</v>
      </c>
      <c r="O16" s="791"/>
      <c r="P16" s="791">
        <v>0.86580086580086579</v>
      </c>
      <c r="Q16" s="20"/>
      <c r="R16" s="799"/>
    </row>
    <row r="17" spans="1:18" ht="11.25" customHeight="1">
      <c r="A17" s="781"/>
      <c r="B17" s="800"/>
      <c r="C17" s="794" t="s">
        <v>495</v>
      </c>
      <c r="D17" s="808"/>
      <c r="E17" s="813"/>
      <c r="F17" s="128">
        <v>6139</v>
      </c>
      <c r="G17" s="128"/>
      <c r="H17" s="562">
        <v>2.5577248373038688</v>
      </c>
      <c r="I17" s="562"/>
      <c r="J17" s="128">
        <v>6137</v>
      </c>
      <c r="K17" s="812"/>
      <c r="L17" s="791">
        <v>2.5593547606834401</v>
      </c>
      <c r="M17" s="791"/>
      <c r="N17" s="128">
        <v>2</v>
      </c>
      <c r="O17" s="791"/>
      <c r="P17" s="791">
        <v>0.86580086580086579</v>
      </c>
      <c r="Q17" s="20"/>
      <c r="R17" s="799"/>
    </row>
    <row r="18" spans="1:18" ht="11.25" customHeight="1">
      <c r="A18" s="781"/>
      <c r="B18" s="800"/>
      <c r="C18" s="794" t="s">
        <v>494</v>
      </c>
      <c r="D18" s="808"/>
      <c r="E18" s="793"/>
      <c r="F18" s="128">
        <v>839</v>
      </c>
      <c r="G18" s="128"/>
      <c r="H18" s="562">
        <v>0.3495571165495921</v>
      </c>
      <c r="I18" s="562"/>
      <c r="J18" s="128">
        <v>839</v>
      </c>
      <c r="K18" s="806"/>
      <c r="L18" s="791">
        <v>0.34989386413775558</v>
      </c>
      <c r="M18" s="791"/>
      <c r="N18" s="128" t="s">
        <v>11</v>
      </c>
      <c r="O18" s="791"/>
      <c r="P18" s="791" t="s">
        <v>11</v>
      </c>
      <c r="Q18" s="20"/>
      <c r="R18" s="799"/>
    </row>
    <row r="19" spans="1:18" ht="11.25" customHeight="1">
      <c r="A19" s="781"/>
      <c r="B19" s="800"/>
      <c r="C19" s="794" t="s">
        <v>493</v>
      </c>
      <c r="D19" s="808"/>
      <c r="E19" s="793"/>
      <c r="F19" s="128">
        <v>1310</v>
      </c>
      <c r="G19" s="128"/>
      <c r="H19" s="562">
        <v>0.54579239890341558</v>
      </c>
      <c r="I19" s="562"/>
      <c r="J19" s="128">
        <v>1301</v>
      </c>
      <c r="K19" s="806"/>
      <c r="L19" s="791">
        <v>0.54256485964626944</v>
      </c>
      <c r="M19" s="791"/>
      <c r="N19" s="128">
        <v>9</v>
      </c>
      <c r="O19" s="791"/>
      <c r="P19" s="791">
        <v>3.8961038961038961</v>
      </c>
      <c r="Q19" s="20"/>
      <c r="R19" s="799"/>
    </row>
    <row r="20" spans="1:18" ht="11.25" customHeight="1">
      <c r="A20" s="781"/>
      <c r="B20" s="800"/>
      <c r="C20" s="794" t="s">
        <v>492</v>
      </c>
      <c r="D20" s="808"/>
      <c r="E20" s="798"/>
      <c r="F20" s="128">
        <v>10628</v>
      </c>
      <c r="G20" s="128"/>
      <c r="H20" s="562">
        <v>4.4280012332408401</v>
      </c>
      <c r="I20" s="562"/>
      <c r="J20" s="128">
        <v>10617</v>
      </c>
      <c r="K20" s="806"/>
      <c r="L20" s="791">
        <v>4.4276795656144827</v>
      </c>
      <c r="M20" s="791"/>
      <c r="N20" s="128">
        <v>11</v>
      </c>
      <c r="O20" s="791"/>
      <c r="P20" s="791">
        <v>4.7619047619047619</v>
      </c>
      <c r="Q20" s="20"/>
      <c r="R20" s="799"/>
    </row>
    <row r="21" spans="1:18" ht="11.25" customHeight="1">
      <c r="A21" s="781"/>
      <c r="B21" s="800"/>
      <c r="C21" s="794" t="s">
        <v>491</v>
      </c>
      <c r="D21" s="808"/>
      <c r="E21" s="797"/>
      <c r="F21" s="128">
        <v>22463</v>
      </c>
      <c r="G21" s="128"/>
      <c r="H21" s="562">
        <v>9.3588814172270407</v>
      </c>
      <c r="I21" s="562"/>
      <c r="J21" s="128">
        <v>22451</v>
      </c>
      <c r="K21" s="806"/>
      <c r="L21" s="791">
        <v>9.3628929007827786</v>
      </c>
      <c r="M21" s="791"/>
      <c r="N21" s="128">
        <v>12</v>
      </c>
      <c r="O21" s="791"/>
      <c r="P21" s="791">
        <v>5.1948051948051948</v>
      </c>
      <c r="Q21" s="20"/>
      <c r="R21" s="799"/>
    </row>
    <row r="22" spans="1:18" ht="11.25" customHeight="1">
      <c r="A22" s="781"/>
      <c r="B22" s="800"/>
      <c r="C22" s="794" t="s">
        <v>490</v>
      </c>
      <c r="D22" s="808"/>
      <c r="E22" s="797"/>
      <c r="F22" s="128">
        <v>7615</v>
      </c>
      <c r="G22" s="128"/>
      <c r="H22" s="562">
        <v>3.1726787157629848</v>
      </c>
      <c r="I22" s="562"/>
      <c r="J22" s="128">
        <v>7533</v>
      </c>
      <c r="K22" s="806"/>
      <c r="L22" s="791">
        <v>3.1415381150771311</v>
      </c>
      <c r="M22" s="791"/>
      <c r="N22" s="128">
        <v>82</v>
      </c>
      <c r="O22" s="791"/>
      <c r="P22" s="791">
        <v>35.497835497835503</v>
      </c>
      <c r="Q22" s="20"/>
      <c r="R22" s="799"/>
    </row>
    <row r="23" spans="1:18" ht="11.25" customHeight="1">
      <c r="A23" s="781"/>
      <c r="B23" s="800"/>
      <c r="C23" s="794" t="s">
        <v>489</v>
      </c>
      <c r="D23" s="808"/>
      <c r="E23" s="797"/>
      <c r="F23" s="128">
        <v>774</v>
      </c>
      <c r="G23" s="128"/>
      <c r="H23" s="562">
        <v>0.32247581431392647</v>
      </c>
      <c r="I23" s="562"/>
      <c r="J23" s="128">
        <v>762</v>
      </c>
      <c r="K23" s="806"/>
      <c r="L23" s="791">
        <v>0.31778203155300327</v>
      </c>
      <c r="M23" s="791"/>
      <c r="N23" s="128">
        <v>12</v>
      </c>
      <c r="O23" s="791"/>
      <c r="P23" s="791">
        <v>5.1948051948051948</v>
      </c>
      <c r="Q23" s="20"/>
      <c r="R23" s="799"/>
    </row>
    <row r="24" spans="1:18" ht="11.25" customHeight="1">
      <c r="A24" s="781"/>
      <c r="B24" s="800"/>
      <c r="C24" s="794" t="s">
        <v>488</v>
      </c>
      <c r="D24" s="808"/>
      <c r="E24" s="797"/>
      <c r="F24" s="128">
        <v>68396</v>
      </c>
      <c r="G24" s="128"/>
      <c r="H24" s="562">
        <v>28.496196118624432</v>
      </c>
      <c r="I24" s="562"/>
      <c r="J24" s="128">
        <v>68374</v>
      </c>
      <c r="K24" s="806"/>
      <c r="L24" s="791">
        <v>28.514473261686412</v>
      </c>
      <c r="M24" s="791"/>
      <c r="N24" s="128">
        <v>22</v>
      </c>
      <c r="O24" s="791"/>
      <c r="P24" s="791">
        <v>9.5238095238095237</v>
      </c>
      <c r="Q24" s="20"/>
      <c r="R24" s="799"/>
    </row>
    <row r="25" spans="1:18" ht="11.25" customHeight="1">
      <c r="A25" s="781"/>
      <c r="B25" s="800"/>
      <c r="C25" s="794" t="s">
        <v>487</v>
      </c>
      <c r="D25" s="808"/>
      <c r="E25" s="797"/>
      <c r="F25" s="128">
        <v>6148</v>
      </c>
      <c r="G25" s="128"/>
      <c r="H25" s="562">
        <v>2.5614745560749612</v>
      </c>
      <c r="I25" s="562"/>
      <c r="J25" s="128">
        <v>6145</v>
      </c>
      <c r="K25" s="806"/>
      <c r="L25" s="791">
        <v>2.5626910549779596</v>
      </c>
      <c r="M25" s="791"/>
      <c r="N25" s="128">
        <v>3</v>
      </c>
      <c r="O25" s="791"/>
      <c r="P25" s="791">
        <v>1.2987012987012987</v>
      </c>
      <c r="Q25" s="20"/>
      <c r="R25" s="799"/>
    </row>
    <row r="26" spans="1:18" ht="11.25" customHeight="1">
      <c r="A26" s="781"/>
      <c r="B26" s="800"/>
      <c r="C26" s="794" t="s">
        <v>486</v>
      </c>
      <c r="D26" s="808"/>
      <c r="E26" s="797"/>
      <c r="F26" s="128">
        <v>229</v>
      </c>
      <c r="G26" s="128"/>
      <c r="H26" s="562">
        <v>9.5409510953345156E-2</v>
      </c>
      <c r="I26" s="562"/>
      <c r="J26" s="128">
        <v>228</v>
      </c>
      <c r="K26" s="806"/>
      <c r="L26" s="791">
        <v>9.5084387393812003E-2</v>
      </c>
      <c r="M26" s="791"/>
      <c r="N26" s="128">
        <v>1</v>
      </c>
      <c r="O26" s="791"/>
      <c r="P26" s="791">
        <v>0.4329004329004329</v>
      </c>
      <c r="Q26" s="20"/>
      <c r="R26" s="799"/>
    </row>
    <row r="27" spans="1:18" ht="11.25" customHeight="1">
      <c r="A27" s="781"/>
      <c r="B27" s="800"/>
      <c r="C27" s="794" t="s">
        <v>485</v>
      </c>
      <c r="D27" s="808"/>
      <c r="E27" s="797"/>
      <c r="F27" s="128">
        <v>5470</v>
      </c>
      <c r="G27" s="128"/>
      <c r="H27" s="562">
        <v>2.2789957419860176</v>
      </c>
      <c r="I27" s="562"/>
      <c r="J27" s="128">
        <v>5470</v>
      </c>
      <c r="K27" s="806"/>
      <c r="L27" s="791">
        <v>2.2811912238778582</v>
      </c>
      <c r="M27" s="791"/>
      <c r="N27" s="128" t="s">
        <v>11</v>
      </c>
      <c r="O27" s="791"/>
      <c r="P27" s="791" t="s">
        <v>11</v>
      </c>
      <c r="Q27" s="20"/>
      <c r="R27" s="799"/>
    </row>
    <row r="28" spans="1:18" ht="11.25" customHeight="1">
      <c r="A28" s="781"/>
      <c r="B28" s="800"/>
      <c r="C28" s="794" t="s">
        <v>484</v>
      </c>
      <c r="D28" s="808"/>
      <c r="E28" s="797"/>
      <c r="F28" s="128">
        <v>4573</v>
      </c>
      <c r="G28" s="128"/>
      <c r="H28" s="562">
        <v>1.9052737711338315</v>
      </c>
      <c r="I28" s="562"/>
      <c r="J28" s="128">
        <v>4567</v>
      </c>
      <c r="K28" s="806"/>
      <c r="L28" s="791">
        <v>1.9046070053839448</v>
      </c>
      <c r="M28" s="791"/>
      <c r="N28" s="128">
        <v>6</v>
      </c>
      <c r="O28" s="791"/>
      <c r="P28" s="791">
        <v>2.5974025974025974</v>
      </c>
      <c r="Q28" s="20"/>
      <c r="R28" s="799"/>
    </row>
    <row r="29" spans="1:18" ht="11.25" customHeight="1">
      <c r="A29" s="781"/>
      <c r="B29" s="800"/>
      <c r="C29" s="794" t="s">
        <v>483</v>
      </c>
      <c r="D29" s="808"/>
      <c r="E29" s="797"/>
      <c r="F29" s="128">
        <v>1847</v>
      </c>
      <c r="G29" s="128"/>
      <c r="H29" s="562">
        <v>0.76952561891191495</v>
      </c>
      <c r="I29" s="562"/>
      <c r="J29" s="128">
        <v>1839</v>
      </c>
      <c r="K29" s="806"/>
      <c r="L29" s="791">
        <v>0.76693065095272051</v>
      </c>
      <c r="M29" s="791"/>
      <c r="N29" s="128">
        <v>8</v>
      </c>
      <c r="O29" s="791"/>
      <c r="P29" s="791">
        <v>3.4632034632034632</v>
      </c>
      <c r="Q29" s="20"/>
      <c r="R29" s="799"/>
    </row>
    <row r="30" spans="1:18" ht="11.25" customHeight="1">
      <c r="A30" s="781"/>
      <c r="B30" s="800"/>
      <c r="C30" s="794" t="s">
        <v>482</v>
      </c>
      <c r="D30" s="808"/>
      <c r="E30" s="797"/>
      <c r="F30" s="128">
        <v>872</v>
      </c>
      <c r="G30" s="128"/>
      <c r="H30" s="562">
        <v>0.36330608537693004</v>
      </c>
      <c r="I30" s="562"/>
      <c r="J30" s="128">
        <v>870</v>
      </c>
      <c r="K30" s="806"/>
      <c r="L30" s="791">
        <v>0.36282200452901947</v>
      </c>
      <c r="M30" s="791"/>
      <c r="N30" s="128">
        <v>2</v>
      </c>
      <c r="O30" s="791"/>
      <c r="P30" s="791">
        <v>0.86580086580086579</v>
      </c>
      <c r="Q30" s="20"/>
      <c r="R30" s="799"/>
    </row>
    <row r="31" spans="1:18" ht="11.25" customHeight="1">
      <c r="A31" s="781"/>
      <c r="B31" s="800"/>
      <c r="C31" s="794" t="s">
        <v>481</v>
      </c>
      <c r="D31" s="808"/>
      <c r="E31" s="797"/>
      <c r="F31" s="128">
        <v>14</v>
      </c>
      <c r="G31" s="128"/>
      <c r="H31" s="562">
        <v>5.8328958661433726E-3</v>
      </c>
      <c r="I31" s="562"/>
      <c r="J31" s="128">
        <v>14</v>
      </c>
      <c r="K31" s="806"/>
      <c r="L31" s="791">
        <v>5.8385150154095095E-3</v>
      </c>
      <c r="M31" s="791"/>
      <c r="N31" s="128" t="s">
        <v>11</v>
      </c>
      <c r="O31" s="791"/>
      <c r="P31" s="791" t="s">
        <v>11</v>
      </c>
      <c r="Q31" s="20"/>
      <c r="R31" s="799"/>
    </row>
    <row r="32" spans="1:18" ht="11.25" customHeight="1">
      <c r="A32" s="781"/>
      <c r="B32" s="800"/>
      <c r="C32" s="794" t="s">
        <v>480</v>
      </c>
      <c r="D32" s="808"/>
      <c r="E32" s="797"/>
      <c r="F32" s="128">
        <v>32132</v>
      </c>
      <c r="G32" s="128"/>
      <c r="H32" s="562">
        <v>13.387329283637062</v>
      </c>
      <c r="I32" s="562"/>
      <c r="J32" s="128">
        <v>32120</v>
      </c>
      <c r="K32" s="806"/>
      <c r="L32" s="791">
        <v>13.395221592496673</v>
      </c>
      <c r="M32" s="791"/>
      <c r="N32" s="128">
        <v>12</v>
      </c>
      <c r="O32" s="791"/>
      <c r="P32" s="791">
        <v>5.1948051948051948</v>
      </c>
      <c r="Q32" s="20"/>
      <c r="R32" s="799"/>
    </row>
    <row r="33" spans="1:18" ht="11.25" customHeight="1">
      <c r="A33" s="781"/>
      <c r="B33" s="800"/>
      <c r="C33" s="794"/>
      <c r="D33" s="808"/>
      <c r="E33" s="797"/>
      <c r="F33" s="128"/>
      <c r="G33" s="128"/>
      <c r="H33" s="562"/>
      <c r="I33" s="562"/>
      <c r="J33" s="128"/>
      <c r="K33" s="806"/>
      <c r="L33" s="791"/>
      <c r="M33" s="791"/>
      <c r="N33" s="791"/>
      <c r="O33" s="791"/>
      <c r="P33" s="791"/>
      <c r="Q33" s="20"/>
      <c r="R33" s="799"/>
    </row>
    <row r="34" spans="1:18" ht="13.5" customHeight="1">
      <c r="A34" s="781"/>
      <c r="B34" s="800"/>
      <c r="C34" s="1721" t="s">
        <v>502</v>
      </c>
      <c r="D34" s="1722"/>
      <c r="E34" s="1722"/>
      <c r="F34" s="1722"/>
      <c r="G34" s="1722"/>
      <c r="H34" s="1722"/>
      <c r="I34" s="1722"/>
      <c r="J34" s="1722"/>
      <c r="K34" s="1722"/>
      <c r="L34" s="1722"/>
      <c r="M34" s="1722"/>
      <c r="N34" s="1722"/>
      <c r="O34" s="1722"/>
      <c r="P34" s="1723"/>
      <c r="Q34" s="20"/>
      <c r="R34" s="799"/>
    </row>
    <row r="35" spans="1:18" ht="15.75" customHeight="1">
      <c r="A35" s="781"/>
      <c r="B35" s="800"/>
      <c r="C35" s="770" t="s">
        <v>101</v>
      </c>
      <c r="D35" s="805"/>
      <c r="E35" s="804"/>
      <c r="F35" s="616">
        <v>240018</v>
      </c>
      <c r="G35" s="616"/>
      <c r="H35" s="801">
        <v>100</v>
      </c>
      <c r="I35" s="801"/>
      <c r="J35" s="616">
        <v>239787</v>
      </c>
      <c r="K35" s="803"/>
      <c r="L35" s="801">
        <v>100</v>
      </c>
      <c r="M35" s="802"/>
      <c r="N35" s="811">
        <v>231</v>
      </c>
      <c r="O35" s="801"/>
      <c r="P35" s="801">
        <v>100</v>
      </c>
      <c r="Q35" s="20"/>
      <c r="R35" s="799"/>
    </row>
    <row r="36" spans="1:18" ht="11.25" customHeight="1">
      <c r="A36" s="781"/>
      <c r="B36" s="800"/>
      <c r="C36" s="794" t="s">
        <v>501</v>
      </c>
      <c r="D36" s="810"/>
      <c r="E36" s="807"/>
      <c r="F36" s="128">
        <v>36888</v>
      </c>
      <c r="G36" s="128"/>
      <c r="H36" s="562">
        <v>15.368847336449768</v>
      </c>
      <c r="I36" s="128"/>
      <c r="J36" s="128">
        <v>36844</v>
      </c>
      <c r="K36" s="806"/>
      <c r="L36" s="791">
        <v>15.365303373410569</v>
      </c>
      <c r="M36" s="791"/>
      <c r="N36" s="809">
        <v>44</v>
      </c>
      <c r="O36" s="791"/>
      <c r="P36" s="791">
        <v>19.047619047619047</v>
      </c>
      <c r="Q36" s="20"/>
      <c r="R36" s="799"/>
    </row>
    <row r="37" spans="1:18" ht="11.25" customHeight="1">
      <c r="A37" s="781"/>
      <c r="B37" s="800"/>
      <c r="C37" s="794" t="s">
        <v>500</v>
      </c>
      <c r="D37" s="810"/>
      <c r="E37" s="807"/>
      <c r="F37" s="128">
        <v>6783</v>
      </c>
      <c r="G37" s="128"/>
      <c r="H37" s="562">
        <v>2.8260380471464641</v>
      </c>
      <c r="I37" s="128"/>
      <c r="J37" s="128">
        <v>6777</v>
      </c>
      <c r="K37" s="806"/>
      <c r="L37" s="791">
        <v>2.8262583042450178</v>
      </c>
      <c r="M37" s="791"/>
      <c r="N37" s="809">
        <v>6</v>
      </c>
      <c r="O37" s="791"/>
      <c r="P37" s="791">
        <v>2.5974025974025974</v>
      </c>
      <c r="Q37" s="20"/>
      <c r="R37" s="799"/>
    </row>
    <row r="38" spans="1:18" ht="11.25" customHeight="1">
      <c r="A38" s="781"/>
      <c r="B38" s="800"/>
      <c r="C38" s="794" t="s">
        <v>499</v>
      </c>
      <c r="D38" s="808"/>
      <c r="E38" s="807"/>
      <c r="F38" s="128">
        <v>403</v>
      </c>
      <c r="G38" s="128"/>
      <c r="H38" s="562">
        <v>0.16790407386112707</v>
      </c>
      <c r="I38" s="128"/>
      <c r="J38" s="128">
        <v>401</v>
      </c>
      <c r="K38" s="806"/>
      <c r="L38" s="791">
        <v>0.16723175151280095</v>
      </c>
      <c r="M38" s="791"/>
      <c r="N38" s="809">
        <v>2</v>
      </c>
      <c r="O38" s="791"/>
      <c r="P38" s="791">
        <v>0.86580086580086579</v>
      </c>
      <c r="Q38" s="20"/>
      <c r="R38" s="799"/>
    </row>
    <row r="39" spans="1:18" ht="11.25" customHeight="1">
      <c r="A39" s="781"/>
      <c r="B39" s="800"/>
      <c r="C39" s="794" t="s">
        <v>498</v>
      </c>
      <c r="D39" s="808"/>
      <c r="E39" s="807"/>
      <c r="F39" s="128">
        <v>821</v>
      </c>
      <c r="G39" s="128"/>
      <c r="H39" s="562">
        <v>0.34205767900740774</v>
      </c>
      <c r="I39" s="128"/>
      <c r="J39" s="128">
        <v>821</v>
      </c>
      <c r="K39" s="806"/>
      <c r="L39" s="791">
        <v>0.34238720197508621</v>
      </c>
      <c r="M39" s="791"/>
      <c r="N39" s="809" t="s">
        <v>11</v>
      </c>
      <c r="O39" s="791"/>
      <c r="P39" s="791" t="s">
        <v>11</v>
      </c>
      <c r="Q39" s="20"/>
      <c r="R39" s="799"/>
    </row>
    <row r="40" spans="1:18" ht="11.25" customHeight="1">
      <c r="A40" s="781"/>
      <c r="B40" s="800"/>
      <c r="C40" s="794" t="s">
        <v>497</v>
      </c>
      <c r="D40" s="808"/>
      <c r="E40" s="807"/>
      <c r="F40" s="128">
        <v>765</v>
      </c>
      <c r="G40" s="128"/>
      <c r="H40" s="562">
        <v>0.31872609554283426</v>
      </c>
      <c r="I40" s="128"/>
      <c r="J40" s="128">
        <v>761</v>
      </c>
      <c r="K40" s="806"/>
      <c r="L40" s="791">
        <v>0.31736499476618829</v>
      </c>
      <c r="M40" s="791"/>
      <c r="N40" s="809">
        <v>4</v>
      </c>
      <c r="O40" s="791"/>
      <c r="P40" s="791">
        <v>1.7316017316017316</v>
      </c>
      <c r="Q40" s="20"/>
      <c r="R40" s="799"/>
    </row>
    <row r="41" spans="1:18" ht="11.25" customHeight="1">
      <c r="A41" s="781"/>
      <c r="B41" s="800"/>
      <c r="C41" s="794" t="s">
        <v>496</v>
      </c>
      <c r="D41" s="808"/>
      <c r="E41" s="807"/>
      <c r="F41" s="128">
        <v>13077</v>
      </c>
      <c r="G41" s="128"/>
      <c r="H41" s="562">
        <v>5.4483413743969198</v>
      </c>
      <c r="I41" s="128"/>
      <c r="J41" s="128">
        <v>13076</v>
      </c>
      <c r="K41" s="806"/>
      <c r="L41" s="791">
        <v>5.4531730243924814</v>
      </c>
      <c r="M41" s="791"/>
      <c r="N41" s="809">
        <v>1</v>
      </c>
      <c r="O41" s="791"/>
      <c r="P41" s="791">
        <v>0.4329004329004329</v>
      </c>
      <c r="Q41" s="20"/>
      <c r="R41" s="799"/>
    </row>
    <row r="42" spans="1:18" ht="11.25" customHeight="1">
      <c r="A42" s="781"/>
      <c r="B42" s="800"/>
      <c r="C42" s="794" t="s">
        <v>495</v>
      </c>
      <c r="D42" s="808"/>
      <c r="E42" s="807"/>
      <c r="F42" s="128">
        <v>4294</v>
      </c>
      <c r="G42" s="128"/>
      <c r="H42" s="562">
        <v>1.7890324892299743</v>
      </c>
      <c r="I42" s="128"/>
      <c r="J42" s="128">
        <v>4294</v>
      </c>
      <c r="K42" s="806"/>
      <c r="L42" s="791">
        <v>1.7907559625834595</v>
      </c>
      <c r="M42" s="791"/>
      <c r="N42" s="809" t="s">
        <v>11</v>
      </c>
      <c r="O42" s="791"/>
      <c r="P42" s="791" t="s">
        <v>11</v>
      </c>
      <c r="Q42" s="20"/>
      <c r="R42" s="799"/>
    </row>
    <row r="43" spans="1:18" ht="11.25" customHeight="1">
      <c r="A43" s="781"/>
      <c r="B43" s="800"/>
      <c r="C43" s="794" t="s">
        <v>494</v>
      </c>
      <c r="D43" s="808"/>
      <c r="E43" s="807"/>
      <c r="F43" s="128">
        <v>641</v>
      </c>
      <c r="G43" s="128"/>
      <c r="H43" s="562">
        <v>0.26706330358556446</v>
      </c>
      <c r="I43" s="128"/>
      <c r="J43" s="128">
        <v>641</v>
      </c>
      <c r="K43" s="806"/>
      <c r="L43" s="791">
        <v>0.26732058034839251</v>
      </c>
      <c r="M43" s="791"/>
      <c r="N43" s="809" t="s">
        <v>11</v>
      </c>
      <c r="O43" s="791"/>
      <c r="P43" s="791" t="s">
        <v>11</v>
      </c>
      <c r="Q43" s="20"/>
      <c r="R43" s="799"/>
    </row>
    <row r="44" spans="1:18" ht="11.25" customHeight="1">
      <c r="A44" s="781"/>
      <c r="B44" s="800"/>
      <c r="C44" s="794" t="s">
        <v>493</v>
      </c>
      <c r="D44" s="808"/>
      <c r="E44" s="807"/>
      <c r="F44" s="128">
        <v>668</v>
      </c>
      <c r="G44" s="128"/>
      <c r="H44" s="562">
        <v>0.27831245989884096</v>
      </c>
      <c r="I44" s="128"/>
      <c r="J44" s="128">
        <v>663</v>
      </c>
      <c r="K44" s="806"/>
      <c r="L44" s="791">
        <v>0.27649538965832177</v>
      </c>
      <c r="M44" s="791"/>
      <c r="N44" s="809">
        <v>5</v>
      </c>
      <c r="O44" s="791"/>
      <c r="P44" s="791">
        <v>2.1645021645021645</v>
      </c>
      <c r="Q44" s="20"/>
      <c r="R44" s="799"/>
    </row>
    <row r="45" spans="1:18" ht="11.25" customHeight="1">
      <c r="A45" s="781"/>
      <c r="B45" s="800"/>
      <c r="C45" s="794" t="s">
        <v>492</v>
      </c>
      <c r="D45" s="808"/>
      <c r="E45" s="807"/>
      <c r="F45" s="128">
        <v>8546</v>
      </c>
      <c r="G45" s="128"/>
      <c r="H45" s="562">
        <v>3.5605662908615185</v>
      </c>
      <c r="I45" s="128"/>
      <c r="J45" s="128">
        <v>8539</v>
      </c>
      <c r="K45" s="806"/>
      <c r="L45" s="791">
        <v>3.5610771226129856</v>
      </c>
      <c r="M45" s="791"/>
      <c r="N45" s="809">
        <v>7</v>
      </c>
      <c r="O45" s="791"/>
      <c r="P45" s="791">
        <v>3.0303030303030303</v>
      </c>
      <c r="Q45" s="20"/>
      <c r="R45" s="799"/>
    </row>
    <row r="46" spans="1:18" ht="11.25" customHeight="1">
      <c r="A46" s="781"/>
      <c r="B46" s="800"/>
      <c r="C46" s="794" t="s">
        <v>491</v>
      </c>
      <c r="D46" s="808"/>
      <c r="E46" s="807"/>
      <c r="F46" s="128">
        <v>14293</v>
      </c>
      <c r="G46" s="128"/>
      <c r="H46" s="562">
        <v>5.9549700439133737</v>
      </c>
      <c r="I46" s="128"/>
      <c r="J46" s="128">
        <v>14285</v>
      </c>
      <c r="K46" s="806"/>
      <c r="L46" s="791">
        <v>5.9573704996517742</v>
      </c>
      <c r="M46" s="791"/>
      <c r="N46" s="809">
        <v>8</v>
      </c>
      <c r="O46" s="791"/>
      <c r="P46" s="791">
        <v>3.4632034632034632</v>
      </c>
      <c r="Q46" s="20"/>
      <c r="R46" s="799"/>
    </row>
    <row r="47" spans="1:18" ht="11.25" customHeight="1">
      <c r="A47" s="781"/>
      <c r="B47" s="800"/>
      <c r="C47" s="794" t="s">
        <v>490</v>
      </c>
      <c r="D47" s="808"/>
      <c r="E47" s="807"/>
      <c r="F47" s="128">
        <v>4392</v>
      </c>
      <c r="G47" s="128"/>
      <c r="H47" s="562">
        <v>1.829862760292978</v>
      </c>
      <c r="I47" s="128"/>
      <c r="J47" s="128">
        <v>4321</v>
      </c>
      <c r="K47" s="806"/>
      <c r="L47" s="791">
        <v>1.8020159558274635</v>
      </c>
      <c r="M47" s="791"/>
      <c r="N47" s="809">
        <v>71</v>
      </c>
      <c r="O47" s="791"/>
      <c r="P47" s="791">
        <v>30.735930735930733</v>
      </c>
      <c r="Q47" s="20"/>
      <c r="R47" s="799"/>
    </row>
    <row r="48" spans="1:18" ht="11.25" customHeight="1">
      <c r="A48" s="781"/>
      <c r="B48" s="800"/>
      <c r="C48" s="794" t="s">
        <v>489</v>
      </c>
      <c r="D48" s="808"/>
      <c r="E48" s="807"/>
      <c r="F48" s="128">
        <v>732</v>
      </c>
      <c r="G48" s="128"/>
      <c r="H48" s="562">
        <v>0.30497712671549632</v>
      </c>
      <c r="I48" s="128"/>
      <c r="J48" s="128">
        <v>725</v>
      </c>
      <c r="K48" s="806"/>
      <c r="L48" s="791">
        <v>0.3023516704408496</v>
      </c>
      <c r="M48" s="791"/>
      <c r="N48" s="809">
        <v>7</v>
      </c>
      <c r="O48" s="791"/>
      <c r="P48" s="791">
        <v>3.0303030303030303</v>
      </c>
      <c r="Q48" s="20"/>
      <c r="R48" s="799"/>
    </row>
    <row r="49" spans="1:18" ht="11.25" customHeight="1">
      <c r="A49" s="781"/>
      <c r="B49" s="800"/>
      <c r="C49" s="794" t="s">
        <v>488</v>
      </c>
      <c r="D49" s="808"/>
      <c r="E49" s="807"/>
      <c r="F49" s="128">
        <v>59036</v>
      </c>
      <c r="G49" s="128"/>
      <c r="H49" s="562">
        <v>24.59648859668858</v>
      </c>
      <c r="I49" s="128"/>
      <c r="J49" s="128">
        <v>59003</v>
      </c>
      <c r="K49" s="806"/>
      <c r="L49" s="791">
        <v>24.606421532443377</v>
      </c>
      <c r="M49" s="791"/>
      <c r="N49" s="809">
        <v>33</v>
      </c>
      <c r="O49" s="791"/>
      <c r="P49" s="791">
        <v>14.285714285714285</v>
      </c>
      <c r="Q49" s="20"/>
      <c r="R49" s="799"/>
    </row>
    <row r="50" spans="1:18" ht="11.25" customHeight="1">
      <c r="A50" s="781"/>
      <c r="B50" s="800"/>
      <c r="C50" s="794" t="s">
        <v>487</v>
      </c>
      <c r="D50" s="808"/>
      <c r="E50" s="807"/>
      <c r="F50" s="128">
        <v>6802</v>
      </c>
      <c r="G50" s="128"/>
      <c r="H50" s="562">
        <v>2.8339541201076583</v>
      </c>
      <c r="I50" s="128"/>
      <c r="J50" s="128">
        <v>6799</v>
      </c>
      <c r="K50" s="806"/>
      <c r="L50" s="791">
        <v>2.8354331135549469</v>
      </c>
      <c r="M50" s="791"/>
      <c r="N50" s="809">
        <v>3</v>
      </c>
      <c r="O50" s="791"/>
      <c r="P50" s="791">
        <v>1.2987012987012987</v>
      </c>
      <c r="Q50" s="20"/>
      <c r="R50" s="799"/>
    </row>
    <row r="51" spans="1:18" ht="11.25" customHeight="1">
      <c r="A51" s="781"/>
      <c r="B51" s="800"/>
      <c r="C51" s="794" t="s">
        <v>486</v>
      </c>
      <c r="D51" s="808"/>
      <c r="E51" s="807"/>
      <c r="F51" s="128">
        <v>312</v>
      </c>
      <c r="G51" s="128"/>
      <c r="H51" s="562">
        <v>0.12999025073119516</v>
      </c>
      <c r="I51" s="128"/>
      <c r="J51" s="128">
        <v>312</v>
      </c>
      <c r="K51" s="806"/>
      <c r="L51" s="791">
        <v>0.13011547748626906</v>
      </c>
      <c r="M51" s="791"/>
      <c r="N51" s="809" t="s">
        <v>11</v>
      </c>
      <c r="O51" s="791"/>
      <c r="P51" s="791" t="s">
        <v>11</v>
      </c>
      <c r="Q51" s="20"/>
      <c r="R51" s="799"/>
    </row>
    <row r="52" spans="1:18" ht="11.25" customHeight="1">
      <c r="A52" s="781"/>
      <c r="B52" s="800"/>
      <c r="C52" s="794" t="s">
        <v>485</v>
      </c>
      <c r="D52" s="808"/>
      <c r="E52" s="807"/>
      <c r="F52" s="128">
        <v>4561</v>
      </c>
      <c r="G52" s="128"/>
      <c r="H52" s="562">
        <v>1.9002741461057089</v>
      </c>
      <c r="I52" s="128"/>
      <c r="J52" s="128">
        <v>4561</v>
      </c>
      <c r="K52" s="806"/>
      <c r="L52" s="791">
        <v>1.902104784663055</v>
      </c>
      <c r="M52" s="791"/>
      <c r="N52" s="809" t="s">
        <v>11</v>
      </c>
      <c r="O52" s="791"/>
      <c r="P52" s="791" t="s">
        <v>11</v>
      </c>
      <c r="Q52" s="20"/>
      <c r="R52" s="799"/>
    </row>
    <row r="53" spans="1:18" ht="11.25" customHeight="1">
      <c r="A53" s="781"/>
      <c r="B53" s="800"/>
      <c r="C53" s="794" t="s">
        <v>484</v>
      </c>
      <c r="D53" s="808"/>
      <c r="E53" s="807"/>
      <c r="F53" s="128">
        <v>2716</v>
      </c>
      <c r="G53" s="128"/>
      <c r="H53" s="562">
        <v>1.1315817980318144</v>
      </c>
      <c r="I53" s="128"/>
      <c r="J53" s="128">
        <v>2709</v>
      </c>
      <c r="K53" s="806"/>
      <c r="L53" s="791">
        <v>1.1297526554817401</v>
      </c>
      <c r="M53" s="791"/>
      <c r="N53" s="809">
        <v>7</v>
      </c>
      <c r="O53" s="791"/>
      <c r="P53" s="791">
        <v>3.0303030303030303</v>
      </c>
      <c r="Q53" s="20"/>
      <c r="R53" s="799"/>
    </row>
    <row r="54" spans="1:18" ht="11.25" customHeight="1">
      <c r="A54" s="781"/>
      <c r="B54" s="800"/>
      <c r="C54" s="794" t="s">
        <v>483</v>
      </c>
      <c r="D54" s="808"/>
      <c r="E54" s="807"/>
      <c r="F54" s="128">
        <v>3033</v>
      </c>
      <c r="G54" s="128"/>
      <c r="H54" s="562">
        <v>1.2636552258580607</v>
      </c>
      <c r="I54" s="128"/>
      <c r="J54" s="128">
        <v>3024</v>
      </c>
      <c r="K54" s="806"/>
      <c r="L54" s="791">
        <v>1.2611192433284542</v>
      </c>
      <c r="M54" s="791"/>
      <c r="N54" s="809">
        <v>9</v>
      </c>
      <c r="O54" s="791"/>
      <c r="P54" s="791">
        <v>3.8961038961038961</v>
      </c>
      <c r="Q54" s="20"/>
      <c r="R54" s="799"/>
    </row>
    <row r="55" spans="1:18" ht="11.25" customHeight="1">
      <c r="A55" s="781"/>
      <c r="B55" s="800"/>
      <c r="C55" s="794" t="s">
        <v>482</v>
      </c>
      <c r="D55" s="808"/>
      <c r="E55" s="807"/>
      <c r="F55" s="128">
        <v>995</v>
      </c>
      <c r="G55" s="128"/>
      <c r="H55" s="562">
        <v>0.41455224191518969</v>
      </c>
      <c r="I55" s="128"/>
      <c r="J55" s="128">
        <v>986</v>
      </c>
      <c r="K55" s="806"/>
      <c r="L55" s="791">
        <v>0.41119827179955548</v>
      </c>
      <c r="M55" s="791"/>
      <c r="N55" s="809">
        <v>9</v>
      </c>
      <c r="O55" s="791"/>
      <c r="P55" s="791">
        <v>3.8961038961038961</v>
      </c>
      <c r="Q55" s="20"/>
      <c r="R55" s="799"/>
    </row>
    <row r="56" spans="1:18" ht="11.25" customHeight="1">
      <c r="A56" s="781"/>
      <c r="B56" s="800"/>
      <c r="C56" s="794" t="s">
        <v>481</v>
      </c>
      <c r="D56" s="808"/>
      <c r="E56" s="807"/>
      <c r="F56" s="128">
        <v>16</v>
      </c>
      <c r="G56" s="128"/>
      <c r="H56" s="562">
        <v>6.6661667041638551E-3</v>
      </c>
      <c r="I56" s="128"/>
      <c r="J56" s="128">
        <v>15</v>
      </c>
      <c r="K56" s="806"/>
      <c r="L56" s="791">
        <v>6.2555518022244742E-3</v>
      </c>
      <c r="M56" s="791"/>
      <c r="N56" s="809">
        <v>1</v>
      </c>
      <c r="O56" s="791"/>
      <c r="P56" s="791">
        <v>0.4329004329004329</v>
      </c>
      <c r="Q56" s="20"/>
      <c r="R56" s="799"/>
    </row>
    <row r="57" spans="1:18" ht="11.25" customHeight="1">
      <c r="A57" s="781"/>
      <c r="B57" s="800"/>
      <c r="C57" s="794" t="s">
        <v>480</v>
      </c>
      <c r="D57" s="808"/>
      <c r="E57" s="807"/>
      <c r="F57" s="128">
        <v>70244</v>
      </c>
      <c r="G57" s="128"/>
      <c r="H57" s="562">
        <v>29.266138372955364</v>
      </c>
      <c r="I57" s="128"/>
      <c r="J57" s="128">
        <v>70230</v>
      </c>
      <c r="K57" s="806"/>
      <c r="L57" s="791">
        <v>29.288493538014986</v>
      </c>
      <c r="M57" s="791"/>
      <c r="N57" s="809">
        <v>14</v>
      </c>
      <c r="O57" s="791"/>
      <c r="P57" s="791">
        <v>6.0606060606060606</v>
      </c>
      <c r="Q57" s="20"/>
      <c r="R57" s="799"/>
    </row>
    <row r="58" spans="1:18" ht="11.25" customHeight="1">
      <c r="A58" s="781"/>
      <c r="B58" s="800"/>
      <c r="C58" s="794"/>
      <c r="D58" s="808"/>
      <c r="E58" s="807"/>
      <c r="F58" s="128"/>
      <c r="G58" s="128"/>
      <c r="H58" s="128"/>
      <c r="I58" s="128"/>
      <c r="J58" s="128"/>
      <c r="K58" s="806"/>
      <c r="L58" s="791"/>
      <c r="M58" s="791"/>
      <c r="N58" s="791"/>
      <c r="O58" s="791"/>
      <c r="P58" s="791"/>
      <c r="Q58" s="20"/>
      <c r="R58" s="799"/>
    </row>
    <row r="59" spans="1:18" ht="13.5" customHeight="1">
      <c r="A59" s="781"/>
      <c r="B59" s="800"/>
      <c r="C59" s="1721" t="s">
        <v>479</v>
      </c>
      <c r="D59" s="1722"/>
      <c r="E59" s="1722"/>
      <c r="F59" s="1722"/>
      <c r="G59" s="1722"/>
      <c r="H59" s="1722"/>
      <c r="I59" s="1722"/>
      <c r="J59" s="1722"/>
      <c r="K59" s="1722"/>
      <c r="L59" s="1722"/>
      <c r="M59" s="1722"/>
      <c r="N59" s="1722"/>
      <c r="O59" s="1722"/>
      <c r="P59" s="1723"/>
      <c r="Q59" s="20"/>
      <c r="R59" s="799"/>
    </row>
    <row r="60" spans="1:18" ht="15.75" customHeight="1">
      <c r="A60" s="781"/>
      <c r="B60" s="800"/>
      <c r="C60" s="770" t="s">
        <v>101</v>
      </c>
      <c r="D60" s="805"/>
      <c r="E60" s="804"/>
      <c r="F60" s="616">
        <v>240018</v>
      </c>
      <c r="G60" s="616"/>
      <c r="H60" s="801">
        <v>100</v>
      </c>
      <c r="I60" s="801"/>
      <c r="J60" s="616">
        <v>239787</v>
      </c>
      <c r="K60" s="803"/>
      <c r="L60" s="801">
        <v>100</v>
      </c>
      <c r="M60" s="802"/>
      <c r="N60" s="616">
        <v>231</v>
      </c>
      <c r="O60" s="801"/>
      <c r="P60" s="801">
        <v>100</v>
      </c>
      <c r="Q60" s="20"/>
      <c r="R60" s="799"/>
    </row>
    <row r="61" spans="1:18" ht="11.25" customHeight="1">
      <c r="A61" s="781"/>
      <c r="B61" s="800"/>
      <c r="C61" s="794" t="s">
        <v>478</v>
      </c>
      <c r="D61" s="794"/>
      <c r="E61" s="797"/>
      <c r="F61" s="128">
        <v>8915</v>
      </c>
      <c r="G61" s="128"/>
      <c r="H61" s="562">
        <v>3.7143047604762973</v>
      </c>
      <c r="I61" s="128"/>
      <c r="J61" s="128">
        <v>8903</v>
      </c>
      <c r="K61" s="792"/>
      <c r="L61" s="791">
        <v>3.7128785130136328</v>
      </c>
      <c r="M61" s="791"/>
      <c r="N61" s="128">
        <v>12</v>
      </c>
      <c r="O61" s="791"/>
      <c r="P61" s="791">
        <v>5.1948051948051948</v>
      </c>
      <c r="Q61" s="20"/>
      <c r="R61" s="799"/>
    </row>
    <row r="62" spans="1:18" ht="11.25" customHeight="1">
      <c r="A62" s="781"/>
      <c r="B62" s="800"/>
      <c r="C62" s="794" t="s">
        <v>477</v>
      </c>
      <c r="D62" s="794"/>
      <c r="E62" s="797"/>
      <c r="F62" s="128">
        <v>34</v>
      </c>
      <c r="G62" s="128"/>
      <c r="H62" s="562">
        <v>1.416560424634819E-2</v>
      </c>
      <c r="I62" s="128"/>
      <c r="J62" s="128">
        <v>15</v>
      </c>
      <c r="K62" s="792"/>
      <c r="L62" s="791">
        <v>6.2555518022244742E-3</v>
      </c>
      <c r="M62" s="791"/>
      <c r="N62" s="128">
        <v>19</v>
      </c>
      <c r="O62" s="791"/>
      <c r="P62" s="791">
        <v>8.2251082251082259</v>
      </c>
      <c r="Q62" s="20"/>
      <c r="R62" s="799"/>
    </row>
    <row r="63" spans="1:18" s="788" customFormat="1" ht="11.25" customHeight="1">
      <c r="A63" s="796"/>
      <c r="B63" s="795"/>
      <c r="C63" s="794" t="s">
        <v>476</v>
      </c>
      <c r="D63" s="794"/>
      <c r="E63" s="793"/>
      <c r="F63" s="128">
        <v>57198</v>
      </c>
      <c r="G63" s="128"/>
      <c r="H63" s="562">
        <v>23.83071269654776</v>
      </c>
      <c r="I63" s="128"/>
      <c r="J63" s="128">
        <v>57131</v>
      </c>
      <c r="K63" s="792"/>
      <c r="L63" s="791">
        <v>23.825728667525762</v>
      </c>
      <c r="M63" s="791"/>
      <c r="N63" s="128">
        <v>67</v>
      </c>
      <c r="O63" s="791"/>
      <c r="P63" s="791">
        <v>29.004329004329005</v>
      </c>
      <c r="Q63" s="790"/>
      <c r="R63" s="789"/>
    </row>
    <row r="64" spans="1:18" s="788" customFormat="1" ht="11.25" customHeight="1">
      <c r="A64" s="796"/>
      <c r="B64" s="795"/>
      <c r="C64" s="794" t="s">
        <v>475</v>
      </c>
      <c r="D64" s="794"/>
      <c r="E64" s="793"/>
      <c r="F64" s="128">
        <v>49081</v>
      </c>
      <c r="G64" s="128"/>
      <c r="H64" s="562">
        <v>20.448883000441633</v>
      </c>
      <c r="I64" s="128"/>
      <c r="J64" s="128">
        <v>48995</v>
      </c>
      <c r="K64" s="792"/>
      <c r="L64" s="791">
        <v>20.432717369999207</v>
      </c>
      <c r="M64" s="791"/>
      <c r="N64" s="128">
        <v>86</v>
      </c>
      <c r="O64" s="791"/>
      <c r="P64" s="791">
        <v>37.229437229437231</v>
      </c>
      <c r="Q64" s="790"/>
      <c r="R64" s="789"/>
    </row>
    <row r="65" spans="1:18" s="788" customFormat="1" ht="11.25" customHeight="1">
      <c r="A65" s="796"/>
      <c r="B65" s="795"/>
      <c r="C65" s="794" t="s">
        <v>474</v>
      </c>
      <c r="D65" s="794"/>
      <c r="E65" s="793"/>
      <c r="F65" s="128">
        <v>37047</v>
      </c>
      <c r="G65" s="128"/>
      <c r="H65" s="562">
        <v>15.435092368072395</v>
      </c>
      <c r="I65" s="128"/>
      <c r="J65" s="128">
        <v>37045</v>
      </c>
      <c r="K65" s="792"/>
      <c r="L65" s="791">
        <v>15.449127767560377</v>
      </c>
      <c r="M65" s="791"/>
      <c r="N65" s="128">
        <v>2</v>
      </c>
      <c r="O65" s="791"/>
      <c r="P65" s="791">
        <v>0.86580086580086579</v>
      </c>
      <c r="Q65" s="790"/>
      <c r="R65" s="789"/>
    </row>
    <row r="66" spans="1:18" s="788" customFormat="1" ht="11.25" customHeight="1">
      <c r="A66" s="796"/>
      <c r="B66" s="795"/>
      <c r="C66" s="794" t="s">
        <v>473</v>
      </c>
      <c r="D66" s="794"/>
      <c r="E66" s="798"/>
      <c r="F66" s="128">
        <v>16268</v>
      </c>
      <c r="G66" s="128"/>
      <c r="H66" s="562">
        <v>6.777824996458599</v>
      </c>
      <c r="I66" s="128"/>
      <c r="J66" s="128">
        <v>16242</v>
      </c>
      <c r="K66" s="792"/>
      <c r="L66" s="791">
        <v>6.7735114914486614</v>
      </c>
      <c r="M66" s="791"/>
      <c r="N66" s="128">
        <v>26</v>
      </c>
      <c r="O66" s="791"/>
      <c r="P66" s="791">
        <v>11.255411255411255</v>
      </c>
      <c r="Q66" s="790"/>
      <c r="R66" s="789"/>
    </row>
    <row r="67" spans="1:18" s="788" customFormat="1" ht="11.25" customHeight="1">
      <c r="A67" s="796"/>
      <c r="B67" s="795"/>
      <c r="C67" s="794" t="s">
        <v>472</v>
      </c>
      <c r="D67" s="794"/>
      <c r="E67" s="797"/>
      <c r="F67" s="128">
        <v>64125</v>
      </c>
      <c r="G67" s="128"/>
      <c r="H67" s="562">
        <v>26.716746244031697</v>
      </c>
      <c r="I67" s="128"/>
      <c r="J67" s="128">
        <v>64124</v>
      </c>
      <c r="K67" s="792"/>
      <c r="L67" s="791">
        <v>26.742066917722813</v>
      </c>
      <c r="M67" s="791"/>
      <c r="N67" s="128">
        <v>1</v>
      </c>
      <c r="O67" s="791"/>
      <c r="P67" s="791">
        <v>0.4329004329004329</v>
      </c>
      <c r="Q67" s="790"/>
      <c r="R67" s="789"/>
    </row>
    <row r="68" spans="1:18" s="788" customFormat="1" ht="11.25" customHeight="1">
      <c r="A68" s="796"/>
      <c r="B68" s="795"/>
      <c r="C68" s="794" t="s">
        <v>471</v>
      </c>
      <c r="D68" s="794"/>
      <c r="E68" s="793"/>
      <c r="F68" s="128">
        <v>1483</v>
      </c>
      <c r="G68" s="128"/>
      <c r="H68" s="562">
        <v>0.61787032639218731</v>
      </c>
      <c r="I68" s="128"/>
      <c r="J68" s="128">
        <v>1479</v>
      </c>
      <c r="K68" s="792"/>
      <c r="L68" s="791">
        <v>0.61679740769933311</v>
      </c>
      <c r="M68" s="791"/>
      <c r="N68" s="128">
        <v>4</v>
      </c>
      <c r="O68" s="791"/>
      <c r="P68" s="791">
        <v>1.7316017316017316</v>
      </c>
      <c r="Q68" s="790"/>
      <c r="R68" s="789"/>
    </row>
    <row r="69" spans="1:18" s="788" customFormat="1" ht="11.25" customHeight="1">
      <c r="A69" s="796"/>
      <c r="B69" s="795"/>
      <c r="C69" s="794" t="s">
        <v>470</v>
      </c>
      <c r="D69" s="794"/>
      <c r="E69" s="793"/>
      <c r="F69" s="128" t="s">
        <v>11</v>
      </c>
      <c r="G69" s="128"/>
      <c r="H69" s="562" t="s">
        <v>11</v>
      </c>
      <c r="I69" s="128"/>
      <c r="J69" s="128" t="s">
        <v>11</v>
      </c>
      <c r="K69" s="792"/>
      <c r="L69" s="791" t="s">
        <v>11</v>
      </c>
      <c r="M69" s="791"/>
      <c r="N69" s="128" t="s">
        <v>11</v>
      </c>
      <c r="O69" s="791"/>
      <c r="P69" s="791" t="s">
        <v>11</v>
      </c>
      <c r="Q69" s="790"/>
      <c r="R69" s="789"/>
    </row>
    <row r="70" spans="1:18" s="788" customFormat="1" ht="11.25" customHeight="1">
      <c r="A70" s="796"/>
      <c r="B70" s="795"/>
      <c r="C70" s="794" t="s">
        <v>469</v>
      </c>
      <c r="D70" s="794"/>
      <c r="E70" s="793"/>
      <c r="F70" s="128">
        <v>5867</v>
      </c>
      <c r="G70" s="128"/>
      <c r="H70" s="562">
        <v>2.4444000033330835</v>
      </c>
      <c r="I70" s="128"/>
      <c r="J70" s="128">
        <v>5853</v>
      </c>
      <c r="K70" s="792"/>
      <c r="L70" s="791">
        <v>2.4409163132279899</v>
      </c>
      <c r="M70" s="791"/>
      <c r="N70" s="128">
        <v>14</v>
      </c>
      <c r="O70" s="791"/>
      <c r="P70" s="791">
        <v>6.0606060606060606</v>
      </c>
      <c r="Q70" s="790"/>
      <c r="R70" s="789"/>
    </row>
    <row r="71" spans="1:18" ht="13.5" customHeight="1" thickBot="1">
      <c r="A71" s="785"/>
      <c r="B71" s="785"/>
      <c r="C71" s="787" t="s">
        <v>468</v>
      </c>
      <c r="E71" s="287"/>
      <c r="G71" s="783"/>
      <c r="H71" s="783"/>
      <c r="I71" s="783"/>
      <c r="J71" s="783"/>
      <c r="K71" s="783"/>
      <c r="L71" s="781"/>
      <c r="M71" s="781"/>
      <c r="N71" s="781"/>
      <c r="O71" s="781"/>
      <c r="P71" s="781"/>
      <c r="Q71" s="786"/>
      <c r="R71" s="781"/>
    </row>
    <row r="72" spans="1:18" ht="13.5" thickBot="1">
      <c r="A72" s="785"/>
      <c r="B72" s="785"/>
      <c r="D72" s="784"/>
      <c r="E72" s="784"/>
      <c r="F72" s="783"/>
      <c r="G72" s="783"/>
      <c r="H72" s="783"/>
      <c r="I72" s="783"/>
      <c r="J72" s="783"/>
      <c r="K72" s="783"/>
      <c r="L72" s="781"/>
      <c r="M72" s="781"/>
      <c r="N72" s="781"/>
      <c r="O72" s="783"/>
      <c r="P72" s="249" t="s">
        <v>339</v>
      </c>
      <c r="Q72" s="782">
        <v>17</v>
      </c>
      <c r="R72" s="781"/>
    </row>
    <row r="74" spans="1:18">
      <c r="A74" s="777"/>
      <c r="B74" s="777"/>
      <c r="F74" s="780"/>
    </row>
    <row r="75" spans="1:18">
      <c r="A75" s="777"/>
      <c r="B75" s="777"/>
      <c r="F75" s="780"/>
      <c r="N75" s="779"/>
    </row>
    <row r="76" spans="1:18">
      <c r="A76" s="777"/>
      <c r="B76" s="777"/>
      <c r="E76" s="778"/>
      <c r="F76" s="778"/>
      <c r="G76" s="778"/>
      <c r="H76" s="778"/>
      <c r="I76" s="778"/>
      <c r="J76" s="778"/>
      <c r="K76" s="778"/>
    </row>
    <row r="77" spans="1:18">
      <c r="A77" s="777"/>
      <c r="B77" s="777"/>
      <c r="E77" s="778"/>
      <c r="F77" s="778"/>
      <c r="G77" s="778"/>
      <c r="H77" s="778"/>
      <c r="I77" s="778"/>
      <c r="J77" s="778"/>
      <c r="K77" s="778"/>
    </row>
    <row r="78" spans="1:18">
      <c r="A78" s="777"/>
      <c r="B78" s="777"/>
    </row>
  </sheetData>
  <mergeCells count="11">
    <mergeCell ref="C59:P59"/>
    <mergeCell ref="F6:H6"/>
    <mergeCell ref="J6:L6"/>
    <mergeCell ref="N6:P6"/>
    <mergeCell ref="C34:P34"/>
    <mergeCell ref="C9:P9"/>
    <mergeCell ref="C1:D1"/>
    <mergeCell ref="L1:M1"/>
    <mergeCell ref="B2:D2"/>
    <mergeCell ref="F2:J2"/>
    <mergeCell ref="C6:D7"/>
  </mergeCells>
  <printOptions horizontalCentered="1"/>
  <pageMargins left="0.15748031496062992" right="0.15748031496062992" top="0.19685039370078741" bottom="0.19685039370078741" header="0" footer="0"/>
  <pageSetup paperSize="9" orientation="portrait" r:id="rId1"/>
  <headerFooter alignWithMargins="0"/>
</worksheet>
</file>

<file path=xl/worksheets/sheet16.xml><?xml version="1.0" encoding="utf-8"?>
<worksheet xmlns="http://schemas.openxmlformats.org/spreadsheetml/2006/main" xmlns:r="http://schemas.openxmlformats.org/officeDocument/2006/relationships">
  <sheetPr>
    <tabColor indexed="22"/>
  </sheetPr>
  <dimension ref="A1:BP85"/>
  <sheetViews>
    <sheetView topLeftCell="A37" workbookViewId="0">
      <selection activeCell="C56" sqref="C56:E56"/>
    </sheetView>
  </sheetViews>
  <sheetFormatPr defaultRowHeight="12.75"/>
  <cols>
    <col min="1" max="1" width="1" style="360" customWidth="1"/>
    <col min="2" max="2" width="2.5703125" style="360" customWidth="1"/>
    <col min="3" max="3" width="2" style="360" customWidth="1"/>
    <col min="4" max="4" width="11.85546875" style="360" customWidth="1"/>
    <col min="5" max="5" width="0.28515625" style="360" hidden="1" customWidth="1"/>
    <col min="6" max="6" width="6.28515625" style="360" customWidth="1"/>
    <col min="7" max="7" width="0.42578125" style="360" customWidth="1"/>
    <col min="8" max="8" width="6.28515625" style="360" customWidth="1"/>
    <col min="9" max="9" width="0.28515625" style="360" customWidth="1"/>
    <col min="10" max="10" width="6.28515625" style="360" customWidth="1"/>
    <col min="11" max="11" width="0.28515625" style="360" customWidth="1"/>
    <col min="12" max="12" width="6.28515625" style="360" customWidth="1"/>
    <col min="13" max="13" width="0.28515625" style="360" customWidth="1"/>
    <col min="14" max="14" width="6.28515625" style="360" customWidth="1"/>
    <col min="15" max="15" width="0.28515625" style="360" customWidth="1"/>
    <col min="16" max="16" width="6.28515625" style="360" customWidth="1"/>
    <col min="17" max="17" width="0.28515625" style="360" customWidth="1"/>
    <col min="18" max="18" width="6.28515625" style="360" customWidth="1"/>
    <col min="19" max="19" width="0.28515625" style="360" customWidth="1"/>
    <col min="20" max="20" width="5.85546875" style="360" customWidth="1"/>
    <col min="21" max="21" width="0.28515625" style="360" customWidth="1"/>
    <col min="22" max="22" width="5.85546875" style="117" customWidth="1"/>
    <col min="23" max="23" width="0.28515625" style="360" customWidth="1"/>
    <col min="24" max="24" width="5.85546875" style="360" customWidth="1"/>
    <col min="25" max="25" width="0.28515625" style="360" customWidth="1"/>
    <col min="26" max="26" width="5.5703125" style="360" customWidth="1"/>
    <col min="27" max="27" width="0.28515625" style="360" customWidth="1"/>
    <col min="28" max="28" width="5.85546875" style="360" customWidth="1"/>
    <col min="29" max="29" width="0.28515625" style="360" customWidth="1"/>
    <col min="30" max="30" width="5.7109375" style="360" customWidth="1"/>
    <col min="31" max="31" width="0.28515625" style="360" customWidth="1"/>
    <col min="32" max="32" width="2.5703125" style="360" customWidth="1"/>
    <col min="33" max="33" width="1" style="360" customWidth="1"/>
    <col min="34" max="16384" width="9.140625" style="360"/>
  </cols>
  <sheetData>
    <row r="1" spans="1:68" ht="13.5" customHeight="1" thickBot="1">
      <c r="A1" s="4"/>
      <c r="B1" s="29"/>
      <c r="C1" s="29"/>
      <c r="D1" s="29"/>
      <c r="E1" s="29"/>
      <c r="F1" s="29"/>
      <c r="G1" s="28"/>
      <c r="H1" s="28"/>
      <c r="I1" s="28"/>
      <c r="J1" s="28"/>
      <c r="K1" s="28"/>
      <c r="L1" s="28"/>
      <c r="M1" s="28"/>
      <c r="N1" s="28"/>
      <c r="O1" s="28"/>
      <c r="P1" s="28"/>
      <c r="Q1" s="28"/>
      <c r="R1" s="28"/>
      <c r="S1" s="28"/>
      <c r="T1" s="28"/>
      <c r="U1" s="28"/>
      <c r="V1" s="28"/>
      <c r="W1" s="28"/>
      <c r="X1" s="1490" t="s">
        <v>277</v>
      </c>
      <c r="Y1" s="1490"/>
      <c r="Z1" s="1490"/>
      <c r="AA1" s="1490"/>
      <c r="AB1" s="1490"/>
      <c r="AC1" s="1490"/>
      <c r="AD1" s="1490"/>
      <c r="AE1" s="1490"/>
      <c r="AF1" s="61"/>
      <c r="AG1" s="4"/>
    </row>
    <row r="2" spans="1:68" ht="6" customHeight="1">
      <c r="A2" s="4"/>
      <c r="B2" s="1729"/>
      <c r="C2" s="1730"/>
      <c r="D2" s="1730"/>
      <c r="E2" s="1406"/>
      <c r="F2" s="1406"/>
      <c r="G2" s="1406"/>
      <c r="H2" s="1406"/>
      <c r="I2" s="1406"/>
      <c r="J2" s="1402"/>
      <c r="K2" s="1402"/>
      <c r="L2" s="1402"/>
      <c r="M2" s="1402"/>
      <c r="N2" s="1402"/>
      <c r="O2" s="1402"/>
      <c r="P2" s="1402"/>
      <c r="Q2" s="1402"/>
      <c r="R2" s="1402"/>
      <c r="S2" s="1402"/>
      <c r="T2" s="1402"/>
      <c r="U2" s="1402"/>
      <c r="V2" s="1402"/>
      <c r="W2" s="1402"/>
      <c r="X2" s="1402"/>
      <c r="Y2" s="1402"/>
      <c r="Z2" s="19"/>
      <c r="AA2" s="19"/>
      <c r="AB2" s="19"/>
      <c r="AC2" s="19"/>
      <c r="AD2" s="19"/>
      <c r="AE2" s="19"/>
      <c r="AF2" s="8"/>
      <c r="AG2" s="4"/>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row>
    <row r="3" spans="1:68" ht="11.25" customHeight="1" thickBot="1">
      <c r="A3" s="4"/>
      <c r="B3" s="30"/>
      <c r="C3" s="8"/>
      <c r="D3" s="8"/>
      <c r="E3" s="8"/>
      <c r="F3" s="8"/>
      <c r="G3" s="8"/>
      <c r="H3" s="8"/>
      <c r="I3" s="8"/>
      <c r="J3" s="8"/>
      <c r="K3" s="8"/>
      <c r="L3" s="8"/>
      <c r="M3" s="8"/>
      <c r="N3" s="8"/>
      <c r="O3" s="8"/>
      <c r="P3" s="8"/>
      <c r="Q3" s="8"/>
      <c r="R3" s="8"/>
      <c r="S3" s="8"/>
      <c r="T3" s="8"/>
      <c r="U3" s="8"/>
      <c r="V3" s="48"/>
      <c r="W3" s="8"/>
      <c r="X3" s="8"/>
      <c r="Y3" s="8"/>
      <c r="Z3" s="8" t="s">
        <v>40</v>
      </c>
      <c r="AA3" s="8"/>
      <c r="AB3" s="1400"/>
      <c r="AC3" s="8"/>
      <c r="AD3" s="1400" t="s">
        <v>106</v>
      </c>
      <c r="AE3" s="8"/>
      <c r="AF3" s="8"/>
      <c r="AG3" s="4"/>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row>
    <row r="4" spans="1:68" s="12" customFormat="1" ht="13.5" customHeight="1" thickBot="1">
      <c r="A4" s="11"/>
      <c r="B4" s="31"/>
      <c r="C4" s="325" t="s">
        <v>278</v>
      </c>
      <c r="D4" s="326"/>
      <c r="E4" s="326"/>
      <c r="F4" s="326"/>
      <c r="G4" s="326"/>
      <c r="H4" s="326"/>
      <c r="I4" s="326"/>
      <c r="J4" s="326"/>
      <c r="K4" s="326"/>
      <c r="L4" s="326"/>
      <c r="M4" s="326"/>
      <c r="N4" s="326"/>
      <c r="O4" s="326"/>
      <c r="P4" s="326"/>
      <c r="Q4" s="326"/>
      <c r="R4" s="326"/>
      <c r="S4" s="326"/>
      <c r="T4" s="326"/>
      <c r="U4" s="326"/>
      <c r="V4" s="326"/>
      <c r="W4" s="326"/>
      <c r="X4" s="326"/>
      <c r="Y4" s="1419"/>
      <c r="Z4" s="1419"/>
      <c r="AA4" s="1419"/>
      <c r="AB4" s="1419"/>
      <c r="AC4" s="1419"/>
      <c r="AD4" s="1420"/>
      <c r="AE4" s="1420"/>
      <c r="AF4" s="8"/>
      <c r="AG4" s="11"/>
      <c r="AH4" s="327"/>
      <c r="AI4" s="327"/>
      <c r="AJ4" s="327"/>
      <c r="AK4" s="327"/>
      <c r="AL4" s="327"/>
      <c r="AM4" s="327"/>
      <c r="AN4" s="327"/>
      <c r="AO4" s="327"/>
      <c r="AP4" s="327"/>
      <c r="AQ4" s="327"/>
      <c r="AR4" s="327"/>
      <c r="AS4" s="327"/>
      <c r="AT4" s="327"/>
      <c r="AU4" s="327"/>
      <c r="AV4" s="327"/>
      <c r="AW4" s="327"/>
      <c r="AX4" s="327"/>
      <c r="AY4" s="327"/>
      <c r="AZ4" s="327"/>
      <c r="BA4" s="327"/>
      <c r="BB4" s="327"/>
      <c r="BC4" s="327"/>
      <c r="BD4" s="327"/>
      <c r="BE4" s="327"/>
      <c r="BF4" s="327"/>
      <c r="BG4" s="327"/>
      <c r="BH4" s="327"/>
      <c r="BI4" s="327"/>
      <c r="BJ4" s="327"/>
      <c r="BK4" s="327"/>
      <c r="BL4" s="327"/>
      <c r="BM4" s="327"/>
      <c r="BN4" s="327"/>
      <c r="BO4" s="327"/>
      <c r="BP4" s="327"/>
    </row>
    <row r="5" spans="1:68" s="11" customFormat="1" ht="6.75" customHeight="1">
      <c r="B5" s="31"/>
      <c r="C5" s="1726" t="s">
        <v>279</v>
      </c>
      <c r="D5" s="1726"/>
      <c r="E5" s="140"/>
      <c r="G5" s="1421"/>
      <c r="H5" s="1421"/>
      <c r="I5" s="1421"/>
      <c r="J5" s="1421"/>
      <c r="K5" s="1421"/>
      <c r="L5" s="1421"/>
      <c r="M5" s="1401"/>
      <c r="N5" s="1401"/>
      <c r="O5" s="1401"/>
      <c r="P5" s="1401"/>
      <c r="Q5" s="1401"/>
      <c r="R5" s="1401"/>
      <c r="S5" s="1401"/>
      <c r="T5" s="1401"/>
      <c r="U5" s="1731"/>
      <c r="V5" s="1731"/>
      <c r="W5" s="1731"/>
      <c r="X5" s="1731"/>
      <c r="Y5" s="1731"/>
      <c r="Z5" s="1731"/>
      <c r="AA5" s="1731"/>
      <c r="AB5" s="1731"/>
      <c r="AC5" s="1732"/>
      <c r="AD5" s="1732"/>
      <c r="AE5" s="1422"/>
      <c r="AF5" s="8"/>
      <c r="AH5" s="21"/>
      <c r="AI5" s="21"/>
      <c r="AJ5" s="21"/>
      <c r="AK5" s="21"/>
      <c r="AL5" s="21"/>
      <c r="AM5" s="21"/>
      <c r="AN5" s="21"/>
      <c r="AO5" s="21"/>
      <c r="AP5" s="21"/>
      <c r="AQ5" s="21"/>
      <c r="AR5" s="21"/>
      <c r="AS5" s="21"/>
      <c r="AT5" s="21"/>
      <c r="AU5" s="21"/>
      <c r="AV5" s="21"/>
      <c r="AW5" s="21"/>
      <c r="AX5" s="21"/>
      <c r="AY5" s="21"/>
      <c r="AZ5" s="21"/>
      <c r="BA5" s="21"/>
      <c r="BB5" s="21"/>
      <c r="BC5" s="21"/>
      <c r="BD5" s="21"/>
      <c r="BE5" s="21"/>
      <c r="BF5" s="21"/>
      <c r="BG5" s="21"/>
      <c r="BH5" s="21"/>
      <c r="BI5" s="21"/>
      <c r="BJ5" s="21"/>
      <c r="BK5" s="21"/>
      <c r="BL5" s="21"/>
      <c r="BM5" s="21"/>
      <c r="BN5" s="21"/>
      <c r="BO5" s="21"/>
      <c r="BP5" s="21"/>
    </row>
    <row r="6" spans="1:68" ht="14.25" customHeight="1">
      <c r="A6" s="4"/>
      <c r="B6" s="30"/>
      <c r="C6" s="1599"/>
      <c r="D6" s="1599"/>
      <c r="E6" s="1399"/>
      <c r="F6" s="1504">
        <v>2011</v>
      </c>
      <c r="G6" s="1504"/>
      <c r="H6" s="1504"/>
      <c r="I6" s="1504"/>
      <c r="J6" s="1504"/>
      <c r="K6" s="1504"/>
      <c r="L6" s="1504"/>
      <c r="M6" s="294"/>
      <c r="N6" s="1504">
        <v>2012</v>
      </c>
      <c r="O6" s="1504"/>
      <c r="P6" s="1504"/>
      <c r="Q6" s="1398"/>
      <c r="R6" s="1727" t="s">
        <v>686</v>
      </c>
      <c r="S6" s="294"/>
      <c r="T6" s="1398"/>
      <c r="U6" s="1398"/>
      <c r="V6" s="1398"/>
      <c r="W6" s="1398"/>
      <c r="X6" s="1398"/>
      <c r="Y6" s="1398"/>
      <c r="Z6" s="1398"/>
      <c r="AA6" s="1398"/>
      <c r="AB6" s="1398"/>
      <c r="AC6" s="1398"/>
      <c r="AD6" s="1398"/>
      <c r="AE6" s="1398"/>
      <c r="AF6" s="8"/>
      <c r="AG6" s="4"/>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row>
    <row r="7" spans="1:68" ht="16.5" customHeight="1">
      <c r="A7" s="4"/>
      <c r="B7" s="30"/>
      <c r="C7" s="1408"/>
      <c r="D7" s="1408"/>
      <c r="E7" s="1399"/>
      <c r="F7" s="1423" t="s">
        <v>163</v>
      </c>
      <c r="G7" s="1084"/>
      <c r="H7" s="1423" t="s">
        <v>162</v>
      </c>
      <c r="I7" s="1084"/>
      <c r="J7" s="1423" t="s">
        <v>161</v>
      </c>
      <c r="K7" s="1084"/>
      <c r="L7" s="1423" t="s">
        <v>160</v>
      </c>
      <c r="M7" s="1084"/>
      <c r="N7" s="1423" t="s">
        <v>159</v>
      </c>
      <c r="O7" s="1084"/>
      <c r="P7" s="1423" t="s">
        <v>170</v>
      </c>
      <c r="Q7" s="1398"/>
      <c r="R7" s="1728"/>
      <c r="S7" s="1398"/>
      <c r="T7" s="4"/>
      <c r="U7" s="4"/>
      <c r="V7" s="4"/>
      <c r="W7" s="4"/>
      <c r="X7" s="4"/>
      <c r="Y7" s="4"/>
      <c r="Z7" s="4"/>
      <c r="AA7" s="4"/>
      <c r="AB7" s="4"/>
      <c r="AC7" s="4"/>
      <c r="AD7" s="4"/>
      <c r="AE7" s="4"/>
      <c r="AF7" s="5"/>
      <c r="AG7" s="4"/>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row>
    <row r="8" spans="1:68" s="127" customFormat="1" ht="15.75" customHeight="1">
      <c r="A8" s="123"/>
      <c r="B8" s="190"/>
      <c r="C8" s="124" t="s">
        <v>101</v>
      </c>
      <c r="D8" s="125"/>
      <c r="E8" s="126"/>
      <c r="F8" s="328">
        <v>116457</v>
      </c>
      <c r="G8" s="328"/>
      <c r="H8" s="328">
        <v>117496</v>
      </c>
      <c r="I8" s="328"/>
      <c r="J8" s="328">
        <v>117465</v>
      </c>
      <c r="K8" s="328"/>
      <c r="L8" s="328">
        <v>118939</v>
      </c>
      <c r="M8" s="328"/>
      <c r="N8" s="328">
        <v>119357</v>
      </c>
      <c r="O8" s="328"/>
      <c r="P8" s="328">
        <v>121443</v>
      </c>
      <c r="Q8" s="329"/>
      <c r="R8" s="1424">
        <v>244.34</v>
      </c>
      <c r="S8" s="1424"/>
      <c r="T8" s="1424"/>
      <c r="U8" s="123"/>
      <c r="V8" s="123"/>
      <c r="W8" s="123"/>
      <c r="X8" s="123"/>
      <c r="Y8" s="123"/>
      <c r="Z8" s="123"/>
      <c r="AA8" s="123"/>
      <c r="AB8" s="123"/>
      <c r="AC8" s="123"/>
      <c r="AD8" s="123"/>
      <c r="AE8" s="126"/>
      <c r="AF8" s="193"/>
      <c r="AG8" s="123"/>
      <c r="AH8" s="1425"/>
      <c r="AI8" s="1425"/>
      <c r="AJ8" s="1425"/>
      <c r="AK8" s="1425"/>
      <c r="AL8" s="1425"/>
      <c r="AM8" s="1425"/>
      <c r="AN8" s="1425"/>
      <c r="AO8" s="1425"/>
      <c r="AP8" s="1425"/>
      <c r="AQ8" s="1425"/>
      <c r="AR8" s="1425"/>
      <c r="AS8" s="1425"/>
      <c r="AT8" s="1425"/>
      <c r="AU8" s="1425"/>
      <c r="AV8" s="1425"/>
      <c r="AW8" s="1425"/>
      <c r="AX8" s="1425"/>
      <c r="AY8" s="1425"/>
      <c r="AZ8" s="1425"/>
      <c r="BA8" s="1425"/>
      <c r="BB8" s="1425"/>
      <c r="BC8" s="1425"/>
      <c r="BD8" s="1425"/>
      <c r="BE8" s="1425"/>
      <c r="BF8" s="1425"/>
      <c r="BG8" s="1425"/>
      <c r="BH8" s="1425"/>
      <c r="BI8" s="1425"/>
      <c r="BJ8" s="1425"/>
      <c r="BK8" s="1425"/>
      <c r="BL8" s="1425"/>
      <c r="BM8" s="1425"/>
      <c r="BN8" s="1425"/>
      <c r="BO8" s="1425"/>
      <c r="BP8" s="1425"/>
    </row>
    <row r="9" spans="1:68" ht="14.25" customHeight="1">
      <c r="A9" s="4"/>
      <c r="B9" s="30"/>
      <c r="C9" s="621" t="s">
        <v>94</v>
      </c>
      <c r="D9" s="18"/>
      <c r="E9" s="1130"/>
      <c r="F9" s="328">
        <v>4535</v>
      </c>
      <c r="G9" s="328"/>
      <c r="H9" s="328">
        <v>4570</v>
      </c>
      <c r="I9" s="328"/>
      <c r="J9" s="328">
        <v>4622</v>
      </c>
      <c r="K9" s="328"/>
      <c r="L9" s="328">
        <v>4602</v>
      </c>
      <c r="M9" s="328"/>
      <c r="N9" s="328">
        <v>4632</v>
      </c>
      <c r="O9" s="328"/>
      <c r="P9" s="328">
        <v>4737</v>
      </c>
      <c r="Q9" s="328"/>
      <c r="R9" s="1424">
        <v>249.29</v>
      </c>
      <c r="S9" s="1424"/>
      <c r="T9" s="1424"/>
      <c r="U9" s="4"/>
      <c r="V9" s="4"/>
      <c r="W9" s="4"/>
      <c r="X9" s="4"/>
      <c r="Y9" s="4"/>
      <c r="Z9" s="4"/>
      <c r="AA9" s="4"/>
      <c r="AB9" s="4"/>
      <c r="AC9" s="4"/>
      <c r="AD9" s="4"/>
      <c r="AE9" s="1130"/>
      <c r="AF9" s="5"/>
      <c r="AG9" s="4"/>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row>
    <row r="10" spans="1:68" ht="11.25" customHeight="1">
      <c r="A10" s="4"/>
      <c r="B10" s="30"/>
      <c r="C10" s="621" t="s">
        <v>87</v>
      </c>
      <c r="D10" s="18"/>
      <c r="E10" s="1130"/>
      <c r="F10" s="328">
        <v>1905</v>
      </c>
      <c r="G10" s="328"/>
      <c r="H10" s="328">
        <v>1959</v>
      </c>
      <c r="I10" s="328"/>
      <c r="J10" s="328">
        <v>1996</v>
      </c>
      <c r="K10" s="328"/>
      <c r="L10" s="328">
        <v>2018</v>
      </c>
      <c r="M10" s="328"/>
      <c r="N10" s="328">
        <v>1999</v>
      </c>
      <c r="O10" s="328"/>
      <c r="P10" s="328">
        <v>2089</v>
      </c>
      <c r="Q10" s="328"/>
      <c r="R10" s="1424">
        <v>289.45999999999998</v>
      </c>
      <c r="S10" s="1424"/>
      <c r="T10" s="1424"/>
      <c r="U10" s="4"/>
      <c r="V10" s="4"/>
      <c r="W10" s="4"/>
      <c r="X10" s="4"/>
      <c r="Y10" s="4"/>
      <c r="Z10" s="4"/>
      <c r="AA10" s="4"/>
      <c r="AB10" s="4"/>
      <c r="AC10" s="4"/>
      <c r="AD10" s="4"/>
      <c r="AE10" s="1130"/>
      <c r="AF10" s="5"/>
      <c r="AG10" s="4"/>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row>
    <row r="11" spans="1:68" ht="11.65" customHeight="1">
      <c r="A11" s="4"/>
      <c r="B11" s="30"/>
      <c r="C11" s="621" t="s">
        <v>97</v>
      </c>
      <c r="D11" s="18"/>
      <c r="E11" s="1130"/>
      <c r="F11" s="328">
        <v>6059</v>
      </c>
      <c r="G11" s="328"/>
      <c r="H11" s="328">
        <v>6075</v>
      </c>
      <c r="I11" s="328"/>
      <c r="J11" s="328">
        <v>5936</v>
      </c>
      <c r="K11" s="328"/>
      <c r="L11" s="328">
        <v>5906</v>
      </c>
      <c r="M11" s="328"/>
      <c r="N11" s="328">
        <v>5934</v>
      </c>
      <c r="O11" s="328"/>
      <c r="P11" s="328">
        <v>6083</v>
      </c>
      <c r="Q11" s="328"/>
      <c r="R11" s="1424">
        <v>229.24</v>
      </c>
      <c r="S11" s="1424"/>
      <c r="T11" s="1424"/>
      <c r="U11" s="4"/>
      <c r="V11" s="4"/>
      <c r="W11" s="4"/>
      <c r="X11" s="4"/>
      <c r="Y11" s="4"/>
      <c r="Z11" s="4"/>
      <c r="AA11" s="4"/>
      <c r="AB11" s="4"/>
      <c r="AC11" s="4"/>
      <c r="AD11" s="4"/>
      <c r="AE11" s="1130"/>
      <c r="AF11" s="5"/>
      <c r="AG11" s="4"/>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row>
    <row r="12" spans="1:68" ht="11.65" customHeight="1">
      <c r="A12" s="4"/>
      <c r="B12" s="30"/>
      <c r="C12" s="621" t="s">
        <v>99</v>
      </c>
      <c r="D12" s="18"/>
      <c r="E12" s="1130"/>
      <c r="F12" s="328">
        <v>844</v>
      </c>
      <c r="G12" s="328"/>
      <c r="H12" s="328">
        <v>856</v>
      </c>
      <c r="I12" s="328"/>
      <c r="J12" s="328">
        <v>832</v>
      </c>
      <c r="K12" s="328"/>
      <c r="L12" s="328">
        <v>829</v>
      </c>
      <c r="M12" s="328"/>
      <c r="N12" s="328">
        <v>845</v>
      </c>
      <c r="O12" s="328"/>
      <c r="P12" s="328">
        <v>849</v>
      </c>
      <c r="Q12" s="328"/>
      <c r="R12" s="1424">
        <v>252.47</v>
      </c>
      <c r="S12" s="1424"/>
      <c r="T12" s="1424"/>
      <c r="U12" s="4"/>
      <c r="V12" s="4"/>
      <c r="W12" s="4"/>
      <c r="X12" s="4"/>
      <c r="Y12" s="4"/>
      <c r="Z12" s="4"/>
      <c r="AA12" s="4"/>
      <c r="AB12" s="4"/>
      <c r="AC12" s="4"/>
      <c r="AD12" s="4"/>
      <c r="AE12" s="1130"/>
      <c r="AF12" s="5"/>
      <c r="AG12" s="4"/>
    </row>
    <row r="13" spans="1:68" ht="11.65" customHeight="1">
      <c r="A13" s="4"/>
      <c r="B13" s="30"/>
      <c r="C13" s="621" t="s">
        <v>108</v>
      </c>
      <c r="D13" s="18"/>
      <c r="E13" s="1130"/>
      <c r="F13" s="328">
        <v>1276</v>
      </c>
      <c r="G13" s="328"/>
      <c r="H13" s="328">
        <v>1306</v>
      </c>
      <c r="I13" s="328"/>
      <c r="J13" s="328">
        <v>1322</v>
      </c>
      <c r="K13" s="328"/>
      <c r="L13" s="328">
        <v>1318</v>
      </c>
      <c r="M13" s="328"/>
      <c r="N13" s="328">
        <v>1321</v>
      </c>
      <c r="O13" s="328"/>
      <c r="P13" s="328">
        <v>1378</v>
      </c>
      <c r="Q13" s="328"/>
      <c r="R13" s="1424">
        <v>220.52</v>
      </c>
      <c r="S13" s="1424"/>
      <c r="T13" s="1424"/>
      <c r="U13" s="4"/>
      <c r="V13" s="4"/>
      <c r="W13" s="4"/>
      <c r="X13" s="4"/>
      <c r="Y13" s="4"/>
      <c r="Z13" s="4"/>
      <c r="AA13" s="4"/>
      <c r="AB13" s="4"/>
      <c r="AC13" s="4"/>
      <c r="AD13" s="4"/>
      <c r="AE13" s="1130"/>
      <c r="AF13" s="5"/>
      <c r="AG13" s="4"/>
    </row>
    <row r="14" spans="1:68" ht="11.65" customHeight="1">
      <c r="A14" s="4"/>
      <c r="B14" s="30"/>
      <c r="C14" s="621" t="s">
        <v>93</v>
      </c>
      <c r="D14" s="18"/>
      <c r="E14" s="1130"/>
      <c r="F14" s="328">
        <v>3883</v>
      </c>
      <c r="G14" s="328"/>
      <c r="H14" s="328">
        <v>3917</v>
      </c>
      <c r="I14" s="328"/>
      <c r="J14" s="328">
        <v>3847</v>
      </c>
      <c r="K14" s="328"/>
      <c r="L14" s="328">
        <v>3992</v>
      </c>
      <c r="M14" s="328"/>
      <c r="N14" s="328">
        <v>4046</v>
      </c>
      <c r="O14" s="328"/>
      <c r="P14" s="328">
        <v>4266</v>
      </c>
      <c r="Q14" s="328"/>
      <c r="R14" s="1424">
        <v>223.5</v>
      </c>
      <c r="S14" s="1424"/>
      <c r="T14" s="1424"/>
      <c r="U14" s="4"/>
      <c r="V14" s="4"/>
      <c r="W14" s="4"/>
      <c r="X14" s="4"/>
      <c r="Y14" s="4"/>
      <c r="Z14" s="4"/>
      <c r="AA14" s="4"/>
      <c r="AB14" s="4"/>
      <c r="AC14" s="4"/>
      <c r="AD14" s="4"/>
      <c r="AE14" s="1130"/>
      <c r="AF14" s="5"/>
      <c r="AG14" s="4"/>
    </row>
    <row r="15" spans="1:68" ht="11.65" customHeight="1">
      <c r="A15" s="4"/>
      <c r="B15" s="30"/>
      <c r="C15" s="621" t="s">
        <v>88</v>
      </c>
      <c r="D15" s="18"/>
      <c r="E15" s="1130"/>
      <c r="F15" s="328">
        <v>1446</v>
      </c>
      <c r="G15" s="328"/>
      <c r="H15" s="328">
        <v>1477</v>
      </c>
      <c r="I15" s="328"/>
      <c r="J15" s="328">
        <v>1490</v>
      </c>
      <c r="K15" s="328"/>
      <c r="L15" s="328">
        <v>1514</v>
      </c>
      <c r="M15" s="328"/>
      <c r="N15" s="328">
        <v>1531</v>
      </c>
      <c r="O15" s="328"/>
      <c r="P15" s="328">
        <v>1547</v>
      </c>
      <c r="Q15" s="328"/>
      <c r="R15" s="1424">
        <v>259.08</v>
      </c>
      <c r="S15" s="1424"/>
      <c r="T15" s="1424"/>
      <c r="U15" s="4"/>
      <c r="V15" s="4"/>
      <c r="W15" s="4"/>
      <c r="X15" s="4"/>
      <c r="Y15" s="4"/>
      <c r="Z15" s="4"/>
      <c r="AA15" s="4"/>
      <c r="AB15" s="4"/>
      <c r="AC15" s="4"/>
      <c r="AD15" s="4"/>
      <c r="AE15" s="1130"/>
      <c r="AF15" s="5"/>
      <c r="AG15" s="4"/>
    </row>
    <row r="16" spans="1:68" ht="11.65" customHeight="1">
      <c r="A16" s="4"/>
      <c r="B16" s="30"/>
      <c r="C16" s="621" t="s">
        <v>107</v>
      </c>
      <c r="D16" s="18"/>
      <c r="E16" s="1130"/>
      <c r="F16" s="328">
        <v>4052</v>
      </c>
      <c r="G16" s="328"/>
      <c r="H16" s="328">
        <v>4091</v>
      </c>
      <c r="I16" s="328"/>
      <c r="J16" s="328">
        <v>4102</v>
      </c>
      <c r="K16" s="328"/>
      <c r="L16" s="328">
        <v>4153</v>
      </c>
      <c r="M16" s="328"/>
      <c r="N16" s="328">
        <v>4163</v>
      </c>
      <c r="O16" s="328"/>
      <c r="P16" s="328">
        <v>4302</v>
      </c>
      <c r="Q16" s="328"/>
      <c r="R16" s="1424">
        <v>238.18</v>
      </c>
      <c r="S16" s="1424"/>
      <c r="T16" s="1424"/>
      <c r="U16" s="4"/>
      <c r="V16" s="4"/>
      <c r="W16" s="4"/>
      <c r="X16" s="4"/>
      <c r="Y16" s="4"/>
      <c r="Z16" s="4"/>
      <c r="AA16" s="4"/>
      <c r="AB16" s="4"/>
      <c r="AC16" s="4"/>
      <c r="AD16" s="4"/>
      <c r="AE16" s="1130"/>
      <c r="AF16" s="5"/>
      <c r="AG16" s="4"/>
    </row>
    <row r="17" spans="1:33" ht="11.65" customHeight="1">
      <c r="A17" s="4"/>
      <c r="B17" s="30"/>
      <c r="C17" s="621" t="s">
        <v>109</v>
      </c>
      <c r="D17" s="18"/>
      <c r="E17" s="1130"/>
      <c r="F17" s="328">
        <v>1448</v>
      </c>
      <c r="G17" s="328"/>
      <c r="H17" s="328">
        <v>1446</v>
      </c>
      <c r="I17" s="328"/>
      <c r="J17" s="328">
        <v>1430</v>
      </c>
      <c r="K17" s="328"/>
      <c r="L17" s="328">
        <v>1448</v>
      </c>
      <c r="M17" s="328"/>
      <c r="N17" s="328">
        <v>1449</v>
      </c>
      <c r="O17" s="328"/>
      <c r="P17" s="328">
        <v>1542</v>
      </c>
      <c r="Q17" s="328"/>
      <c r="R17" s="1424">
        <v>223.79</v>
      </c>
      <c r="S17" s="1424"/>
      <c r="T17" s="1424"/>
      <c r="U17" s="4"/>
      <c r="V17" s="4"/>
      <c r="W17" s="4"/>
      <c r="X17" s="4"/>
      <c r="Y17" s="4"/>
      <c r="Z17" s="4"/>
      <c r="AA17" s="4"/>
      <c r="AB17" s="4"/>
      <c r="AC17" s="4"/>
      <c r="AD17" s="4"/>
      <c r="AE17" s="1130"/>
      <c r="AF17" s="5"/>
      <c r="AG17" s="4"/>
    </row>
    <row r="18" spans="1:33" ht="11.65" customHeight="1">
      <c r="A18" s="4"/>
      <c r="B18" s="30"/>
      <c r="C18" s="621" t="s">
        <v>92</v>
      </c>
      <c r="D18" s="18"/>
      <c r="E18" s="1130"/>
      <c r="F18" s="328">
        <v>2407</v>
      </c>
      <c r="G18" s="328"/>
      <c r="H18" s="328">
        <v>2459</v>
      </c>
      <c r="I18" s="328"/>
      <c r="J18" s="328">
        <v>2430</v>
      </c>
      <c r="K18" s="328"/>
      <c r="L18" s="328">
        <v>2497</v>
      </c>
      <c r="M18" s="328"/>
      <c r="N18" s="328">
        <v>2547</v>
      </c>
      <c r="O18" s="328"/>
      <c r="P18" s="328">
        <v>2591</v>
      </c>
      <c r="Q18" s="328"/>
      <c r="R18" s="1424">
        <v>228.23</v>
      </c>
      <c r="S18" s="1424"/>
      <c r="T18" s="1424"/>
      <c r="U18" s="4"/>
      <c r="V18" s="4"/>
      <c r="W18" s="4"/>
      <c r="X18" s="4"/>
      <c r="Y18" s="4"/>
      <c r="Z18" s="4"/>
      <c r="AA18" s="4"/>
      <c r="AB18" s="4"/>
      <c r="AC18" s="4"/>
      <c r="AD18" s="4"/>
      <c r="AE18" s="1130"/>
      <c r="AF18" s="5"/>
      <c r="AG18" s="4"/>
    </row>
    <row r="19" spans="1:33" ht="11.65" customHeight="1">
      <c r="A19" s="4"/>
      <c r="B19" s="30"/>
      <c r="C19" s="621" t="s">
        <v>91</v>
      </c>
      <c r="D19" s="18"/>
      <c r="E19" s="1130"/>
      <c r="F19" s="328">
        <v>23141</v>
      </c>
      <c r="G19" s="328"/>
      <c r="H19" s="328">
        <v>23501</v>
      </c>
      <c r="I19" s="328"/>
      <c r="J19" s="328">
        <v>23621</v>
      </c>
      <c r="K19" s="328"/>
      <c r="L19" s="328">
        <v>24136</v>
      </c>
      <c r="M19" s="328"/>
      <c r="N19" s="328">
        <v>24151</v>
      </c>
      <c r="O19" s="328"/>
      <c r="P19" s="328">
        <v>24563</v>
      </c>
      <c r="Q19" s="328"/>
      <c r="R19" s="1424">
        <v>251.83</v>
      </c>
      <c r="S19" s="1424"/>
      <c r="T19" s="1424"/>
      <c r="U19" s="4"/>
      <c r="V19" s="4"/>
      <c r="W19" s="4"/>
      <c r="X19" s="4"/>
      <c r="Y19" s="4"/>
      <c r="Z19" s="4"/>
      <c r="AA19" s="4"/>
      <c r="AB19" s="4"/>
      <c r="AC19" s="4"/>
      <c r="AD19" s="4"/>
      <c r="AE19" s="1130"/>
      <c r="AF19" s="5"/>
      <c r="AG19" s="4"/>
    </row>
    <row r="20" spans="1:33" ht="11.65" customHeight="1">
      <c r="A20" s="4"/>
      <c r="B20" s="30"/>
      <c r="C20" s="621" t="s">
        <v>89</v>
      </c>
      <c r="D20" s="18"/>
      <c r="E20" s="1130"/>
      <c r="F20" s="328">
        <v>1667</v>
      </c>
      <c r="G20" s="328"/>
      <c r="H20" s="328">
        <v>1673</v>
      </c>
      <c r="I20" s="328"/>
      <c r="J20" s="328">
        <v>1677</v>
      </c>
      <c r="K20" s="328"/>
      <c r="L20" s="328">
        <v>1685</v>
      </c>
      <c r="M20" s="328"/>
      <c r="N20" s="328">
        <v>1664</v>
      </c>
      <c r="O20" s="328"/>
      <c r="P20" s="328">
        <v>1701</v>
      </c>
      <c r="Q20" s="328"/>
      <c r="R20" s="1424">
        <v>293.8</v>
      </c>
      <c r="S20" s="1424"/>
      <c r="T20" s="1424"/>
      <c r="U20" s="4"/>
      <c r="V20" s="4"/>
      <c r="W20" s="4"/>
      <c r="X20" s="4"/>
      <c r="Y20" s="4"/>
      <c r="Z20" s="4"/>
      <c r="AA20" s="4"/>
      <c r="AB20" s="4"/>
      <c r="AC20" s="4"/>
      <c r="AD20" s="4"/>
      <c r="AE20" s="1130"/>
      <c r="AF20" s="5"/>
      <c r="AG20" s="4"/>
    </row>
    <row r="21" spans="1:33" ht="11.65" customHeight="1">
      <c r="A21" s="4"/>
      <c r="B21" s="30"/>
      <c r="C21" s="621" t="s">
        <v>96</v>
      </c>
      <c r="D21" s="18"/>
      <c r="E21" s="1130"/>
      <c r="F21" s="328">
        <v>37605</v>
      </c>
      <c r="G21" s="328"/>
      <c r="H21" s="328">
        <v>37649</v>
      </c>
      <c r="I21" s="328"/>
      <c r="J21" s="328">
        <v>37572</v>
      </c>
      <c r="K21" s="328"/>
      <c r="L21" s="328">
        <v>37781</v>
      </c>
      <c r="M21" s="328"/>
      <c r="N21" s="328">
        <v>37866</v>
      </c>
      <c r="O21" s="328"/>
      <c r="P21" s="328">
        <v>37927</v>
      </c>
      <c r="Q21" s="328"/>
      <c r="R21" s="1424">
        <v>239.49</v>
      </c>
      <c r="S21" s="1424"/>
      <c r="T21" s="1424"/>
      <c r="U21" s="4"/>
      <c r="V21" s="4"/>
      <c r="W21" s="4"/>
      <c r="X21" s="4"/>
      <c r="Y21" s="4"/>
      <c r="Z21" s="4"/>
      <c r="AA21" s="4"/>
      <c r="AB21" s="4"/>
      <c r="AC21" s="4"/>
      <c r="AD21" s="4"/>
      <c r="AE21" s="1130"/>
      <c r="AF21" s="5"/>
      <c r="AG21" s="4"/>
    </row>
    <row r="22" spans="1:33" ht="11.65" customHeight="1">
      <c r="A22" s="4"/>
      <c r="B22" s="30"/>
      <c r="C22" s="621" t="s">
        <v>121</v>
      </c>
      <c r="D22" s="18"/>
      <c r="E22" s="1130"/>
      <c r="F22" s="328">
        <v>2664</v>
      </c>
      <c r="G22" s="328"/>
      <c r="H22" s="328">
        <v>2684</v>
      </c>
      <c r="I22" s="328"/>
      <c r="J22" s="328">
        <v>2699</v>
      </c>
      <c r="K22" s="328"/>
      <c r="L22" s="328">
        <v>2787</v>
      </c>
      <c r="M22" s="328"/>
      <c r="N22" s="328">
        <v>2804</v>
      </c>
      <c r="O22" s="328"/>
      <c r="P22" s="328">
        <v>2809</v>
      </c>
      <c r="Q22" s="328"/>
      <c r="R22" s="1424">
        <v>247.02</v>
      </c>
      <c r="S22" s="1424"/>
      <c r="T22" s="1424"/>
      <c r="U22" s="4"/>
      <c r="V22" s="4"/>
      <c r="W22" s="4"/>
      <c r="X22" s="4"/>
      <c r="Y22" s="4"/>
      <c r="Z22" s="4"/>
      <c r="AA22" s="4"/>
      <c r="AB22" s="4"/>
      <c r="AC22" s="4"/>
      <c r="AD22" s="4"/>
      <c r="AE22" s="1130"/>
      <c r="AF22" s="5"/>
      <c r="AG22" s="4"/>
    </row>
    <row r="23" spans="1:33" ht="11.65" customHeight="1">
      <c r="A23" s="4"/>
      <c r="B23" s="30"/>
      <c r="C23" s="621" t="s">
        <v>90</v>
      </c>
      <c r="D23" s="18"/>
      <c r="E23" s="1130"/>
      <c r="F23" s="328">
        <v>8331</v>
      </c>
      <c r="G23" s="328"/>
      <c r="H23" s="328">
        <v>8445</v>
      </c>
      <c r="I23" s="328"/>
      <c r="J23" s="328">
        <v>8500</v>
      </c>
      <c r="K23" s="328"/>
      <c r="L23" s="328">
        <v>8710</v>
      </c>
      <c r="M23" s="328"/>
      <c r="N23" s="328">
        <v>8730</v>
      </c>
      <c r="O23" s="328"/>
      <c r="P23" s="328">
        <v>9103</v>
      </c>
      <c r="Q23" s="328"/>
      <c r="R23" s="1424">
        <v>261.2</v>
      </c>
      <c r="S23" s="1424"/>
      <c r="T23" s="1424"/>
      <c r="U23" s="4"/>
      <c r="V23" s="4"/>
      <c r="W23" s="4"/>
      <c r="X23" s="4"/>
      <c r="Y23" s="4"/>
      <c r="Z23" s="4"/>
      <c r="AA23" s="4"/>
      <c r="AB23" s="4"/>
      <c r="AC23" s="4"/>
      <c r="AD23" s="4"/>
      <c r="AE23" s="1130"/>
      <c r="AF23" s="5"/>
      <c r="AG23" s="4"/>
    </row>
    <row r="24" spans="1:33" ht="11.65" customHeight="1">
      <c r="A24" s="4"/>
      <c r="B24" s="30"/>
      <c r="C24" s="621" t="s">
        <v>98</v>
      </c>
      <c r="D24" s="18"/>
      <c r="E24" s="1130"/>
      <c r="F24" s="328">
        <v>1411</v>
      </c>
      <c r="G24" s="328"/>
      <c r="H24" s="328">
        <v>1435</v>
      </c>
      <c r="I24" s="328"/>
      <c r="J24" s="328">
        <v>1440</v>
      </c>
      <c r="K24" s="328"/>
      <c r="L24" s="328">
        <v>1433</v>
      </c>
      <c r="M24" s="328"/>
      <c r="N24" s="328">
        <v>1430</v>
      </c>
      <c r="O24" s="328"/>
      <c r="P24" s="328">
        <v>1458</v>
      </c>
      <c r="Q24" s="328"/>
      <c r="R24" s="1424">
        <v>205.81</v>
      </c>
      <c r="S24" s="1424"/>
      <c r="T24" s="1424"/>
      <c r="U24" s="4"/>
      <c r="V24" s="4"/>
      <c r="W24" s="4"/>
      <c r="X24" s="4"/>
      <c r="Y24" s="4"/>
      <c r="Z24" s="4"/>
      <c r="AA24" s="4"/>
      <c r="AB24" s="4"/>
      <c r="AC24" s="4"/>
      <c r="AD24" s="4"/>
      <c r="AE24" s="1130"/>
      <c r="AF24" s="5"/>
      <c r="AG24" s="4"/>
    </row>
    <row r="25" spans="1:33" ht="11.65" customHeight="1">
      <c r="A25" s="4"/>
      <c r="B25" s="30"/>
      <c r="C25" s="621" t="s">
        <v>100</v>
      </c>
      <c r="D25" s="18"/>
      <c r="E25" s="1130"/>
      <c r="F25" s="328">
        <v>2598</v>
      </c>
      <c r="G25" s="328"/>
      <c r="H25" s="328">
        <v>2614</v>
      </c>
      <c r="I25" s="328"/>
      <c r="J25" s="328">
        <v>2603</v>
      </c>
      <c r="K25" s="328"/>
      <c r="L25" s="328">
        <v>2626</v>
      </c>
      <c r="M25" s="328"/>
      <c r="N25" s="328">
        <v>2613</v>
      </c>
      <c r="O25" s="328"/>
      <c r="P25" s="328">
        <v>2666</v>
      </c>
      <c r="Q25" s="328"/>
      <c r="R25" s="1424">
        <v>225.18</v>
      </c>
      <c r="S25" s="1424"/>
      <c r="T25" s="1424"/>
      <c r="U25" s="4"/>
      <c r="V25" s="4"/>
      <c r="W25" s="4"/>
      <c r="X25" s="4"/>
      <c r="Y25" s="4"/>
      <c r="Z25" s="4"/>
      <c r="AA25" s="4"/>
      <c r="AB25" s="4"/>
      <c r="AC25" s="4"/>
      <c r="AD25" s="4"/>
      <c r="AE25" s="1130"/>
      <c r="AF25" s="5"/>
      <c r="AG25" s="4"/>
    </row>
    <row r="26" spans="1:33" ht="11.65" customHeight="1">
      <c r="A26" s="4"/>
      <c r="B26" s="30"/>
      <c r="C26" s="621" t="s">
        <v>110</v>
      </c>
      <c r="D26" s="18"/>
      <c r="E26" s="1130"/>
      <c r="F26" s="328">
        <v>4515</v>
      </c>
      <c r="G26" s="328"/>
      <c r="H26" s="328">
        <v>4537</v>
      </c>
      <c r="I26" s="328"/>
      <c r="J26" s="328">
        <v>4528</v>
      </c>
      <c r="K26" s="328"/>
      <c r="L26" s="328">
        <v>4573</v>
      </c>
      <c r="M26" s="328"/>
      <c r="N26" s="328">
        <v>4622</v>
      </c>
      <c r="O26" s="328"/>
      <c r="P26" s="328">
        <v>4655</v>
      </c>
      <c r="Q26" s="328"/>
      <c r="R26" s="1424">
        <v>219.17</v>
      </c>
      <c r="S26" s="1424"/>
      <c r="T26" s="1424"/>
      <c r="U26" s="4"/>
      <c r="V26" s="4"/>
      <c r="W26" s="4"/>
      <c r="X26" s="4"/>
      <c r="Y26" s="4"/>
      <c r="Z26" s="4"/>
      <c r="AA26" s="4"/>
      <c r="AB26" s="4"/>
      <c r="AC26" s="4"/>
      <c r="AD26" s="4"/>
      <c r="AE26" s="1130"/>
      <c r="AF26" s="5"/>
      <c r="AG26" s="4"/>
    </row>
    <row r="27" spans="1:33" ht="11.65" customHeight="1">
      <c r="A27" s="4"/>
      <c r="B27" s="30"/>
      <c r="C27" s="621" t="s">
        <v>274</v>
      </c>
      <c r="D27" s="18"/>
      <c r="E27" s="1130"/>
      <c r="F27" s="328">
        <v>4705</v>
      </c>
      <c r="G27" s="328"/>
      <c r="H27" s="328">
        <v>4824</v>
      </c>
      <c r="I27" s="328"/>
      <c r="J27" s="328">
        <v>4893</v>
      </c>
      <c r="K27" s="328"/>
      <c r="L27" s="328">
        <v>4993</v>
      </c>
      <c r="M27" s="328"/>
      <c r="N27" s="328">
        <v>5114</v>
      </c>
      <c r="O27" s="328"/>
      <c r="P27" s="328">
        <v>5230</v>
      </c>
      <c r="Q27" s="328"/>
      <c r="R27" s="1424">
        <v>268</v>
      </c>
      <c r="S27" s="1424"/>
      <c r="T27" s="1424"/>
      <c r="U27" s="4"/>
      <c r="V27" s="4"/>
      <c r="W27" s="4"/>
      <c r="X27" s="4"/>
      <c r="Y27" s="4"/>
      <c r="Z27" s="4"/>
      <c r="AA27" s="4"/>
      <c r="AB27" s="4"/>
      <c r="AC27" s="4"/>
      <c r="AD27" s="4"/>
      <c r="AE27" s="1130"/>
      <c r="AF27" s="5"/>
      <c r="AG27" s="4"/>
    </row>
    <row r="28" spans="1:33" ht="11.65" customHeight="1">
      <c r="A28" s="4"/>
      <c r="B28" s="30"/>
      <c r="C28" s="621" t="s">
        <v>275</v>
      </c>
      <c r="D28" s="18"/>
      <c r="E28" s="1130"/>
      <c r="F28" s="328">
        <v>1965</v>
      </c>
      <c r="G28" s="328"/>
      <c r="H28" s="328">
        <v>1978</v>
      </c>
      <c r="I28" s="328"/>
      <c r="J28" s="328">
        <v>1925</v>
      </c>
      <c r="K28" s="328"/>
      <c r="L28" s="328">
        <v>1938</v>
      </c>
      <c r="M28" s="328"/>
      <c r="N28" s="328">
        <v>1896</v>
      </c>
      <c r="O28" s="328"/>
      <c r="P28" s="328">
        <v>1947</v>
      </c>
      <c r="Q28" s="328"/>
      <c r="R28" s="1424">
        <v>255.61</v>
      </c>
      <c r="S28" s="1424"/>
      <c r="T28" s="1424"/>
      <c r="U28" s="4"/>
      <c r="V28" s="4"/>
      <c r="W28" s="4"/>
      <c r="X28" s="4"/>
      <c r="Y28" s="4"/>
      <c r="Z28" s="4"/>
      <c r="AA28" s="4"/>
      <c r="AB28" s="4"/>
      <c r="AC28" s="4"/>
      <c r="AD28" s="4"/>
      <c r="AE28" s="1130"/>
      <c r="AF28" s="5"/>
      <c r="AG28" s="4"/>
    </row>
    <row r="29" spans="1:33" ht="7.5" customHeight="1">
      <c r="A29" s="4"/>
      <c r="B29" s="1426"/>
      <c r="C29" s="1404"/>
      <c r="D29" s="330"/>
      <c r="E29" s="330"/>
      <c r="F29" s="1403"/>
      <c r="G29" s="1403"/>
      <c r="H29" s="1403"/>
      <c r="I29" s="1403"/>
      <c r="J29" s="1403"/>
      <c r="K29" s="1403"/>
      <c r="L29" s="1403"/>
      <c r="M29" s="1403"/>
      <c r="N29" s="1403"/>
      <c r="O29" s="1403"/>
      <c r="P29" s="1403"/>
      <c r="Q29" s="1403"/>
      <c r="R29" s="331"/>
      <c r="S29" s="1405"/>
      <c r="T29" s="1405"/>
      <c r="U29" s="1405"/>
      <c r="V29" s="1405"/>
      <c r="W29" s="1405"/>
      <c r="X29" s="332"/>
      <c r="Y29" s="1405"/>
      <c r="Z29" s="1405"/>
      <c r="AA29" s="1405"/>
      <c r="AB29" s="1405"/>
      <c r="AC29" s="1405"/>
      <c r="AD29" s="332"/>
      <c r="AE29" s="1405"/>
      <c r="AF29" s="1427"/>
      <c r="AG29" s="4"/>
    </row>
    <row r="30" spans="1:33" ht="9" hidden="1" customHeight="1">
      <c r="A30" s="4"/>
      <c r="B30" s="1426"/>
      <c r="C30" s="1407"/>
      <c r="D30" s="1407"/>
      <c r="E30" s="1407"/>
      <c r="F30" s="1407"/>
      <c r="G30" s="1407"/>
      <c r="H30" s="1407"/>
      <c r="I30" s="1407"/>
      <c r="J30" s="330"/>
      <c r="K30" s="330"/>
      <c r="L30" s="330"/>
      <c r="M30" s="330"/>
      <c r="N30" s="330"/>
      <c r="O30" s="330"/>
      <c r="P30" s="330"/>
      <c r="Q30" s="330"/>
      <c r="R30" s="1405"/>
      <c r="S30" s="1405"/>
      <c r="T30" s="1405"/>
      <c r="U30" s="1405"/>
      <c r="V30" s="298"/>
      <c r="W30" s="1405"/>
      <c r="X30" s="1405"/>
      <c r="Y30" s="1405"/>
      <c r="Z30" s="1405"/>
      <c r="AA30" s="1405"/>
      <c r="AB30" s="1405"/>
      <c r="AC30" s="1405"/>
      <c r="AD30" s="1405"/>
      <c r="AE30" s="1405"/>
      <c r="AF30" s="1427"/>
      <c r="AG30" s="4"/>
    </row>
    <row r="31" spans="1:33" ht="12.75" customHeight="1">
      <c r="A31" s="4"/>
      <c r="B31" s="1426"/>
      <c r="C31" s="1404"/>
      <c r="D31" s="330"/>
      <c r="E31" s="330"/>
      <c r="F31" s="330"/>
      <c r="G31" s="330"/>
      <c r="H31" s="330"/>
      <c r="I31" s="330"/>
      <c r="J31" s="330"/>
      <c r="K31" s="330"/>
      <c r="L31" s="330"/>
      <c r="M31" s="330"/>
      <c r="N31" s="330"/>
      <c r="O31" s="330"/>
      <c r="P31" s="330"/>
      <c r="Q31" s="330"/>
      <c r="R31" s="1405"/>
      <c r="S31" s="1405"/>
      <c r="T31" s="1405"/>
      <c r="U31" s="1405"/>
      <c r="V31" s="298"/>
      <c r="W31" s="1405"/>
      <c r="X31" s="1405"/>
      <c r="Y31" s="1405"/>
      <c r="Z31" s="1405"/>
      <c r="AA31" s="1405"/>
      <c r="AB31" s="1405"/>
      <c r="AC31" s="1405"/>
      <c r="AD31" s="1405"/>
      <c r="AE31" s="1405"/>
      <c r="AF31" s="1427"/>
      <c r="AG31" s="4"/>
    </row>
    <row r="32" spans="1:33" ht="12.75" customHeight="1">
      <c r="A32" s="4"/>
      <c r="B32" s="1426"/>
      <c r="C32" s="1404"/>
      <c r="D32" s="330"/>
      <c r="E32" s="330"/>
      <c r="F32" s="330"/>
      <c r="G32" s="330"/>
      <c r="H32" s="330"/>
      <c r="I32" s="330"/>
      <c r="J32" s="330"/>
      <c r="K32" s="330"/>
      <c r="L32" s="330"/>
      <c r="M32" s="330"/>
      <c r="N32" s="330"/>
      <c r="O32" s="330"/>
      <c r="P32" s="330"/>
      <c r="Q32" s="330"/>
      <c r="R32" s="1405"/>
      <c r="S32" s="1405"/>
      <c r="T32" s="1405"/>
      <c r="U32" s="1405"/>
      <c r="V32" s="298"/>
      <c r="W32" s="1405"/>
      <c r="X32" s="1405"/>
      <c r="Y32" s="1405"/>
      <c r="Z32" s="1405"/>
      <c r="AA32" s="1405"/>
      <c r="AB32" s="1405"/>
      <c r="AC32" s="1405"/>
      <c r="AD32" s="1405"/>
      <c r="AE32" s="1405"/>
      <c r="AF32" s="1427"/>
      <c r="AG32" s="4"/>
    </row>
    <row r="33" spans="1:33" ht="15.75" customHeight="1">
      <c r="A33" s="4"/>
      <c r="B33" s="1426"/>
      <c r="C33" s="1404"/>
      <c r="D33" s="330"/>
      <c r="E33" s="330"/>
      <c r="F33" s="330"/>
      <c r="G33" s="330"/>
      <c r="H33" s="330"/>
      <c r="I33" s="330"/>
      <c r="J33" s="330"/>
      <c r="K33" s="330"/>
      <c r="L33" s="330"/>
      <c r="M33" s="330"/>
      <c r="N33" s="330"/>
      <c r="O33" s="330"/>
      <c r="P33" s="330"/>
      <c r="Q33" s="330"/>
      <c r="R33" s="1405"/>
      <c r="S33" s="1405"/>
      <c r="T33" s="1405"/>
      <c r="U33" s="1405"/>
      <c r="V33" s="298"/>
      <c r="W33" s="1405"/>
      <c r="X33" s="1405"/>
      <c r="Y33" s="1405"/>
      <c r="Z33" s="1405"/>
      <c r="AA33" s="1405"/>
      <c r="AB33" s="1405"/>
      <c r="AC33" s="1405"/>
      <c r="AD33" s="1405"/>
      <c r="AE33" s="1405"/>
      <c r="AF33" s="1427"/>
      <c r="AG33" s="4"/>
    </row>
    <row r="34" spans="1:33" ht="18" customHeight="1">
      <c r="A34" s="4"/>
      <c r="B34" s="1426"/>
      <c r="C34" s="1404"/>
      <c r="D34" s="330"/>
      <c r="E34" s="330"/>
      <c r="F34" s="330"/>
      <c r="G34" s="330"/>
      <c r="H34" s="330"/>
      <c r="I34" s="330"/>
      <c r="J34" s="330"/>
      <c r="K34" s="330"/>
      <c r="L34" s="330"/>
      <c r="M34" s="330"/>
      <c r="N34" s="330"/>
      <c r="O34" s="330"/>
      <c r="P34" s="330"/>
      <c r="Q34" s="330"/>
      <c r="R34" s="1405"/>
      <c r="S34" s="1405"/>
      <c r="T34" s="1405"/>
      <c r="U34" s="1405"/>
      <c r="V34" s="298"/>
      <c r="W34" s="1405"/>
      <c r="X34" s="1405"/>
      <c r="Y34" s="1405"/>
      <c r="Z34" s="1405"/>
      <c r="AA34" s="1405"/>
      <c r="AB34" s="1405"/>
      <c r="AC34" s="1405"/>
      <c r="AD34" s="1405"/>
      <c r="AE34" s="1405"/>
      <c r="AF34" s="1427"/>
      <c r="AG34" s="4"/>
    </row>
    <row r="35" spans="1:33" ht="15.75" customHeight="1">
      <c r="A35" s="4"/>
      <c r="B35" s="1426"/>
      <c r="C35" s="1404"/>
      <c r="D35" s="330"/>
      <c r="E35" s="330"/>
      <c r="F35" s="330"/>
      <c r="G35" s="330"/>
      <c r="H35" s="330"/>
      <c r="I35" s="330"/>
      <c r="J35" s="330"/>
      <c r="K35" s="330"/>
      <c r="L35" s="330"/>
      <c r="M35" s="330"/>
      <c r="N35" s="330"/>
      <c r="O35" s="330"/>
      <c r="P35" s="330"/>
      <c r="Q35" s="330"/>
      <c r="R35" s="1405"/>
      <c r="S35" s="1405"/>
      <c r="T35" s="1405"/>
      <c r="U35" s="1405"/>
      <c r="V35" s="298"/>
      <c r="W35" s="1405"/>
      <c r="X35" s="1405"/>
      <c r="Y35" s="1405"/>
      <c r="Z35" s="1405"/>
      <c r="AA35" s="1405"/>
      <c r="AB35" s="1405"/>
      <c r="AC35" s="1405"/>
      <c r="AD35" s="1405"/>
      <c r="AE35" s="1405"/>
      <c r="AF35" s="1427"/>
      <c r="AG35" s="4"/>
    </row>
    <row r="36" spans="1:33" ht="12.75" customHeight="1">
      <c r="A36" s="4"/>
      <c r="B36" s="1426"/>
      <c r="C36" s="1404"/>
      <c r="D36" s="330"/>
      <c r="E36" s="330"/>
      <c r="F36" s="330"/>
      <c r="G36" s="330"/>
      <c r="H36" s="330"/>
      <c r="I36" s="330"/>
      <c r="J36" s="330"/>
      <c r="K36" s="330"/>
      <c r="L36" s="330"/>
      <c r="M36" s="330"/>
      <c r="N36" s="330"/>
      <c r="O36" s="330"/>
      <c r="P36" s="330"/>
      <c r="Q36" s="330"/>
      <c r="R36" s="1405"/>
      <c r="S36" s="1405"/>
      <c r="T36" s="1405"/>
      <c r="U36" s="1405"/>
      <c r="V36" s="298"/>
      <c r="W36" s="1405"/>
      <c r="X36" s="1405"/>
      <c r="Y36" s="1405"/>
      <c r="Z36" s="1405"/>
      <c r="AA36" s="1405"/>
      <c r="AB36" s="1405"/>
      <c r="AC36" s="1405"/>
      <c r="AD36" s="1405"/>
      <c r="AE36" s="1405"/>
      <c r="AF36" s="1427"/>
      <c r="AG36" s="4"/>
    </row>
    <row r="37" spans="1:33" ht="12" customHeight="1">
      <c r="A37" s="4"/>
      <c r="B37" s="1426"/>
      <c r="C37" s="1404"/>
      <c r="D37" s="330"/>
      <c r="E37" s="330"/>
      <c r="F37" s="330"/>
      <c r="G37" s="330"/>
      <c r="H37" s="330"/>
      <c r="I37" s="330"/>
      <c r="J37" s="330"/>
      <c r="K37" s="330"/>
      <c r="L37" s="330"/>
      <c r="M37" s="330"/>
      <c r="N37" s="330"/>
      <c r="O37" s="330"/>
      <c r="P37" s="330"/>
      <c r="Q37" s="330"/>
      <c r="R37" s="1405"/>
      <c r="S37" s="1405"/>
      <c r="T37" s="1405"/>
      <c r="U37" s="1405"/>
      <c r="V37" s="298"/>
      <c r="W37" s="1405"/>
      <c r="X37" s="1405"/>
      <c r="Y37" s="1405"/>
      <c r="Z37" s="1405"/>
      <c r="AA37" s="1405"/>
      <c r="AB37" s="1405"/>
      <c r="AC37" s="1405"/>
      <c r="AD37" s="1405"/>
      <c r="AE37" s="1405"/>
      <c r="AF37" s="1427"/>
      <c r="AG37" s="4"/>
    </row>
    <row r="38" spans="1:33" ht="12.75" customHeight="1">
      <c r="A38" s="4"/>
      <c r="B38" s="1426"/>
      <c r="C38" s="1404"/>
      <c r="D38" s="330"/>
      <c r="E38" s="330"/>
      <c r="F38" s="330"/>
      <c r="G38" s="330"/>
      <c r="H38" s="330"/>
      <c r="I38" s="330"/>
      <c r="J38" s="330"/>
      <c r="K38" s="330"/>
      <c r="L38" s="330"/>
      <c r="M38" s="330"/>
      <c r="N38" s="330"/>
      <c r="O38" s="330"/>
      <c r="P38" s="330"/>
      <c r="Q38" s="330"/>
      <c r="R38" s="1405"/>
      <c r="S38" s="1405"/>
      <c r="T38" s="1405"/>
      <c r="U38" s="1405"/>
      <c r="V38" s="298"/>
      <c r="W38" s="1405"/>
      <c r="X38" s="1405"/>
      <c r="Y38" s="1405"/>
      <c r="Z38" s="1405"/>
      <c r="AA38" s="1405"/>
      <c r="AB38" s="1405"/>
      <c r="AC38" s="1405"/>
      <c r="AD38" s="1405"/>
      <c r="AE38" s="1405"/>
      <c r="AF38" s="1427"/>
      <c r="AG38" s="4"/>
    </row>
    <row r="39" spans="1:33" ht="12.75" customHeight="1">
      <c r="A39" s="4"/>
      <c r="B39" s="1426"/>
      <c r="C39" s="1404"/>
      <c r="D39" s="330"/>
      <c r="E39" s="330"/>
      <c r="F39" s="330"/>
      <c r="G39" s="330"/>
      <c r="H39" s="330"/>
      <c r="I39" s="330"/>
      <c r="J39" s="330"/>
      <c r="K39" s="330"/>
      <c r="L39" s="330"/>
      <c r="M39" s="330"/>
      <c r="N39" s="330"/>
      <c r="O39" s="330"/>
      <c r="P39" s="330"/>
      <c r="Q39" s="330"/>
      <c r="R39" s="1405"/>
      <c r="S39" s="1405"/>
      <c r="T39" s="1405"/>
      <c r="U39" s="1405"/>
      <c r="V39" s="298"/>
      <c r="W39" s="1405"/>
      <c r="X39" s="1405"/>
      <c r="Y39" s="1405"/>
      <c r="Z39" s="1405"/>
      <c r="AA39" s="1405"/>
      <c r="AB39" s="1405"/>
      <c r="AC39" s="1405"/>
      <c r="AD39" s="1405"/>
      <c r="AE39" s="1405"/>
      <c r="AF39" s="1427"/>
      <c r="AG39" s="4"/>
    </row>
    <row r="40" spans="1:33" ht="10.5" customHeight="1">
      <c r="A40" s="4"/>
      <c r="B40" s="1426"/>
      <c r="C40" s="1404"/>
      <c r="D40" s="330"/>
      <c r="E40" s="330"/>
      <c r="F40" s="330"/>
      <c r="G40" s="330"/>
      <c r="H40" s="330"/>
      <c r="I40" s="330"/>
      <c r="J40" s="330"/>
      <c r="K40" s="330"/>
      <c r="L40" s="330"/>
      <c r="M40" s="330"/>
      <c r="N40" s="330"/>
      <c r="O40" s="330"/>
      <c r="P40" s="330"/>
      <c r="Q40" s="330"/>
      <c r="R40" s="1405"/>
      <c r="S40" s="1405"/>
      <c r="T40" s="1405"/>
      <c r="U40" s="1405"/>
      <c r="V40" s="298"/>
      <c r="W40" s="1405"/>
      <c r="X40" s="1405"/>
      <c r="Y40" s="1405"/>
      <c r="Z40" s="1405"/>
      <c r="AA40" s="1405"/>
      <c r="AB40" s="1405"/>
      <c r="AC40" s="1405"/>
      <c r="AD40" s="1405"/>
      <c r="AE40" s="1405"/>
      <c r="AF40" s="1427"/>
      <c r="AG40" s="4"/>
    </row>
    <row r="41" spans="1:33" ht="12" customHeight="1">
      <c r="A41" s="4"/>
      <c r="B41" s="1426"/>
      <c r="C41" s="1428"/>
      <c r="D41" s="1428"/>
      <c r="E41" s="1428"/>
      <c r="F41" s="1428"/>
      <c r="G41" s="1428"/>
      <c r="H41" s="1428"/>
      <c r="I41" s="1428"/>
      <c r="J41" s="1428"/>
      <c r="K41" s="1428"/>
      <c r="L41" s="1428"/>
      <c r="M41" s="1428"/>
      <c r="N41" s="1428"/>
      <c r="O41" s="1428"/>
      <c r="P41" s="1428"/>
      <c r="Q41" s="1428"/>
      <c r="R41" s="1429"/>
      <c r="S41" s="1429"/>
      <c r="T41" s="1428"/>
      <c r="U41" s="1428"/>
      <c r="V41" s="1428"/>
      <c r="W41" s="1428"/>
      <c r="X41" s="1428"/>
      <c r="Y41" s="1428"/>
      <c r="Z41" s="1428" t="s">
        <v>40</v>
      </c>
      <c r="AA41" s="1428"/>
      <c r="AB41" s="1430"/>
      <c r="AC41" s="1428"/>
      <c r="AD41" s="1430"/>
      <c r="AE41" s="1428"/>
      <c r="AF41" s="1427"/>
      <c r="AG41" s="4"/>
    </row>
    <row r="42" spans="1:33" ht="7.5" customHeight="1" thickBot="1">
      <c r="A42" s="4"/>
      <c r="B42" s="30"/>
      <c r="C42" s="8"/>
      <c r="D42" s="8"/>
      <c r="E42" s="8"/>
      <c r="F42" s="8"/>
      <c r="G42" s="8"/>
      <c r="H42" s="8"/>
      <c r="I42" s="8"/>
      <c r="J42" s="8"/>
      <c r="K42" s="8"/>
      <c r="L42" s="8"/>
      <c r="M42" s="8"/>
      <c r="N42" s="8"/>
      <c r="O42" s="8"/>
      <c r="P42" s="8"/>
      <c r="Q42" s="8"/>
      <c r="R42" s="119"/>
      <c r="S42" s="119"/>
      <c r="T42" s="8"/>
      <c r="U42" s="8"/>
      <c r="V42" s="8"/>
      <c r="W42" s="8"/>
      <c r="X42" s="8"/>
      <c r="Y42" s="8"/>
      <c r="Z42" s="8"/>
      <c r="AA42" s="8"/>
      <c r="AB42" s="1400"/>
      <c r="AC42" s="8"/>
      <c r="AD42" s="1400"/>
      <c r="AE42" s="8"/>
      <c r="AF42" s="5"/>
      <c r="AG42" s="4"/>
    </row>
    <row r="43" spans="1:33" ht="13.5" customHeight="1" thickBot="1">
      <c r="A43" s="4"/>
      <c r="B43" s="30"/>
      <c r="C43" s="325" t="s">
        <v>280</v>
      </c>
      <c r="D43" s="326"/>
      <c r="E43" s="326"/>
      <c r="F43" s="326"/>
      <c r="G43" s="326"/>
      <c r="H43" s="326"/>
      <c r="I43" s="326"/>
      <c r="J43" s="326"/>
      <c r="K43" s="326"/>
      <c r="L43" s="326"/>
      <c r="M43" s="326"/>
      <c r="N43" s="326"/>
      <c r="O43" s="326"/>
      <c r="P43" s="326"/>
      <c r="Q43" s="326"/>
      <c r="R43" s="1419"/>
      <c r="S43" s="1419"/>
      <c r="T43" s="1419"/>
      <c r="U43" s="1419"/>
      <c r="V43" s="1419"/>
      <c r="W43" s="1419"/>
      <c r="X43" s="1419"/>
      <c r="Y43" s="1419"/>
      <c r="Z43" s="1419"/>
      <c r="AA43" s="1419"/>
      <c r="AB43" s="1419"/>
      <c r="AC43" s="1419"/>
      <c r="AD43" s="1420"/>
      <c r="AE43" s="1420"/>
      <c r="AF43" s="5"/>
      <c r="AG43" s="4"/>
    </row>
    <row r="44" spans="1:33" s="4" customFormat="1" ht="6.75" customHeight="1">
      <c r="B44" s="30"/>
      <c r="C44" s="1726" t="s">
        <v>279</v>
      </c>
      <c r="D44" s="1726"/>
      <c r="E44" s="140"/>
      <c r="F44" s="1431"/>
      <c r="G44" s="1431"/>
      <c r="H44" s="1431"/>
      <c r="I44" s="1431"/>
      <c r="J44" s="1431"/>
      <c r="K44" s="1431"/>
      <c r="L44" s="1431"/>
      <c r="M44" s="1431"/>
      <c r="N44" s="1431"/>
      <c r="O44" s="1431"/>
      <c r="P44" s="1431"/>
      <c r="Q44" s="1431"/>
      <c r="R44" s="1422"/>
      <c r="S44" s="1422"/>
      <c r="T44" s="1422"/>
      <c r="U44" s="1422"/>
      <c r="V44" s="1422"/>
      <c r="W44" s="1422"/>
      <c r="X44" s="1422"/>
      <c r="Y44" s="1422"/>
      <c r="Z44" s="1422"/>
      <c r="AA44" s="1422"/>
      <c r="AB44" s="1422"/>
      <c r="AC44" s="1422"/>
      <c r="AD44" s="1422"/>
      <c r="AE44" s="222"/>
      <c r="AF44" s="5"/>
    </row>
    <row r="45" spans="1:33" ht="14.25" customHeight="1">
      <c r="A45" s="4"/>
      <c r="B45" s="30"/>
      <c r="C45" s="1599"/>
      <c r="D45" s="1599"/>
      <c r="E45" s="1399"/>
      <c r="F45" s="1504">
        <v>2011</v>
      </c>
      <c r="G45" s="1504"/>
      <c r="H45" s="1504"/>
      <c r="I45" s="1504"/>
      <c r="J45" s="1504"/>
      <c r="K45" s="1504"/>
      <c r="L45" s="1504"/>
      <c r="M45" s="294"/>
      <c r="N45" s="1504">
        <v>2012</v>
      </c>
      <c r="O45" s="1504"/>
      <c r="P45" s="1504"/>
      <c r="Q45" s="1398"/>
      <c r="R45" s="1727" t="s">
        <v>686</v>
      </c>
      <c r="S45" s="294"/>
      <c r="T45" s="1496"/>
      <c r="U45" s="1496"/>
      <c r="V45" s="1496"/>
      <c r="W45" s="1496"/>
      <c r="X45" s="1496"/>
      <c r="Y45" s="1496"/>
      <c r="Z45" s="1496"/>
      <c r="AA45" s="1496"/>
      <c r="AB45" s="1496"/>
      <c r="AC45" s="1496"/>
      <c r="AD45" s="1496"/>
      <c r="AE45" s="1398"/>
      <c r="AF45" s="8"/>
      <c r="AG45" s="4"/>
    </row>
    <row r="46" spans="1:33" ht="16.5" customHeight="1">
      <c r="A46" s="4"/>
      <c r="B46" s="30"/>
      <c r="C46" s="1408"/>
      <c r="D46" s="1408"/>
      <c r="E46" s="1399"/>
      <c r="F46" s="1423" t="s">
        <v>163</v>
      </c>
      <c r="G46" s="1084"/>
      <c r="H46" s="1423" t="s">
        <v>162</v>
      </c>
      <c r="I46" s="1084"/>
      <c r="J46" s="1423" t="s">
        <v>161</v>
      </c>
      <c r="K46" s="1084"/>
      <c r="L46" s="1423" t="s">
        <v>160</v>
      </c>
      <c r="M46" s="1084"/>
      <c r="N46" s="1423" t="s">
        <v>159</v>
      </c>
      <c r="O46" s="1084"/>
      <c r="P46" s="1423" t="s">
        <v>170</v>
      </c>
      <c r="Q46" s="1398"/>
      <c r="R46" s="1728"/>
      <c r="S46" s="1398"/>
      <c r="T46" s="1398"/>
      <c r="U46" s="1398"/>
      <c r="V46" s="1398"/>
      <c r="W46" s="1398"/>
      <c r="X46" s="1398"/>
      <c r="Y46" s="1398"/>
      <c r="Z46" s="1398"/>
      <c r="AA46" s="1398"/>
      <c r="AB46" s="1398"/>
      <c r="AC46" s="1398"/>
      <c r="AD46" s="1398"/>
      <c r="AE46" s="1398"/>
      <c r="AF46" s="5"/>
      <c r="AG46" s="4"/>
    </row>
    <row r="47" spans="1:33" s="106" customFormat="1" ht="15.75" customHeight="1">
      <c r="A47" s="102"/>
      <c r="B47" s="129"/>
      <c r="C47" s="1409" t="s">
        <v>101</v>
      </c>
      <c r="D47" s="104"/>
      <c r="E47" s="122">
        <v>0</v>
      </c>
      <c r="F47" s="328">
        <v>312280</v>
      </c>
      <c r="G47" s="328"/>
      <c r="H47" s="328">
        <v>314205</v>
      </c>
      <c r="I47" s="328"/>
      <c r="J47" s="328">
        <v>313947</v>
      </c>
      <c r="K47" s="328"/>
      <c r="L47" s="328">
        <v>317429</v>
      </c>
      <c r="M47" s="328"/>
      <c r="N47" s="328">
        <v>318007</v>
      </c>
      <c r="O47" s="328"/>
      <c r="P47" s="328">
        <v>322919</v>
      </c>
      <c r="Q47" s="333"/>
      <c r="R47" s="361">
        <v>91.22</v>
      </c>
      <c r="S47" s="333"/>
      <c r="T47" s="333"/>
      <c r="U47" s="333"/>
      <c r="V47" s="333"/>
      <c r="W47" s="333"/>
      <c r="X47" s="333"/>
      <c r="Y47" s="333"/>
      <c r="Z47" s="333"/>
      <c r="AA47" s="333"/>
      <c r="AB47" s="333"/>
      <c r="AC47" s="333"/>
      <c r="AD47" s="333"/>
      <c r="AE47" s="122"/>
      <c r="AF47" s="130"/>
      <c r="AG47" s="102"/>
    </row>
    <row r="48" spans="1:33" ht="15" customHeight="1">
      <c r="A48" s="4"/>
      <c r="B48" s="30"/>
      <c r="C48" s="621" t="s">
        <v>94</v>
      </c>
      <c r="D48" s="18"/>
      <c r="E48" s="1130"/>
      <c r="F48" s="328">
        <v>12229</v>
      </c>
      <c r="G48" s="328"/>
      <c r="H48" s="328">
        <v>12260</v>
      </c>
      <c r="I48" s="328"/>
      <c r="J48" s="328">
        <v>12320</v>
      </c>
      <c r="K48" s="328"/>
      <c r="L48" s="328">
        <v>12293</v>
      </c>
      <c r="M48" s="328"/>
      <c r="N48" s="328">
        <v>12324</v>
      </c>
      <c r="O48" s="328"/>
      <c r="P48" s="328">
        <v>12645</v>
      </c>
      <c r="Q48" s="333"/>
      <c r="R48" s="361">
        <v>93.01</v>
      </c>
      <c r="S48" s="333"/>
      <c r="T48" s="333"/>
      <c r="U48" s="333"/>
      <c r="V48" s="333"/>
      <c r="W48" s="333"/>
      <c r="X48" s="333"/>
      <c r="Y48" s="333"/>
      <c r="Z48" s="333"/>
      <c r="AA48" s="333"/>
      <c r="AB48" s="333"/>
      <c r="AC48" s="333"/>
      <c r="AD48" s="333"/>
      <c r="AE48" s="122"/>
      <c r="AF48" s="5"/>
      <c r="AG48" s="4"/>
    </row>
    <row r="49" spans="1:33" ht="11.65" customHeight="1">
      <c r="A49" s="4"/>
      <c r="B49" s="30"/>
      <c r="C49" s="621" t="s">
        <v>87</v>
      </c>
      <c r="D49" s="18"/>
      <c r="E49" s="1130"/>
      <c r="F49" s="328">
        <v>5896</v>
      </c>
      <c r="G49" s="328"/>
      <c r="H49" s="328">
        <v>5985</v>
      </c>
      <c r="I49" s="328"/>
      <c r="J49" s="328">
        <v>5989</v>
      </c>
      <c r="K49" s="328"/>
      <c r="L49" s="328">
        <v>6013</v>
      </c>
      <c r="M49" s="328"/>
      <c r="N49" s="328">
        <v>5982</v>
      </c>
      <c r="O49" s="328"/>
      <c r="P49" s="328">
        <v>6176</v>
      </c>
      <c r="Q49" s="333"/>
      <c r="R49" s="361">
        <v>96.29</v>
      </c>
      <c r="S49" s="333"/>
      <c r="T49" s="333"/>
      <c r="U49" s="333"/>
      <c r="V49" s="333"/>
      <c r="W49" s="333"/>
      <c r="X49" s="333"/>
      <c r="Y49" s="333"/>
      <c r="Z49" s="333"/>
      <c r="AA49" s="333"/>
      <c r="AB49" s="333"/>
      <c r="AC49" s="333"/>
      <c r="AD49" s="333"/>
      <c r="AE49" s="1130"/>
      <c r="AF49" s="5"/>
      <c r="AG49" s="4"/>
    </row>
    <row r="50" spans="1:33" ht="11.65" customHeight="1">
      <c r="A50" s="4"/>
      <c r="B50" s="30"/>
      <c r="C50" s="621" t="s">
        <v>97</v>
      </c>
      <c r="D50" s="18"/>
      <c r="E50" s="1130"/>
      <c r="F50" s="328">
        <v>16201</v>
      </c>
      <c r="G50" s="328"/>
      <c r="H50" s="328">
        <v>16149</v>
      </c>
      <c r="I50" s="328"/>
      <c r="J50" s="328">
        <v>15756</v>
      </c>
      <c r="K50" s="328"/>
      <c r="L50" s="328">
        <v>15692</v>
      </c>
      <c r="M50" s="328"/>
      <c r="N50" s="328">
        <v>15778</v>
      </c>
      <c r="O50" s="328"/>
      <c r="P50" s="328">
        <v>16128</v>
      </c>
      <c r="Q50" s="333"/>
      <c r="R50" s="361">
        <v>85.9</v>
      </c>
      <c r="S50" s="333"/>
      <c r="T50" s="333"/>
      <c r="U50" s="333"/>
      <c r="V50" s="333"/>
      <c r="W50" s="333"/>
      <c r="X50" s="333"/>
      <c r="Y50" s="333"/>
      <c r="Z50" s="333"/>
      <c r="AA50" s="333"/>
      <c r="AB50" s="333"/>
      <c r="AC50" s="333"/>
      <c r="AD50" s="333"/>
      <c r="AE50" s="1130"/>
      <c r="AF50" s="5"/>
      <c r="AG50" s="4"/>
    </row>
    <row r="51" spans="1:33" ht="11.65" customHeight="1">
      <c r="A51" s="4"/>
      <c r="B51" s="30"/>
      <c r="C51" s="621" t="s">
        <v>99</v>
      </c>
      <c r="D51" s="18"/>
      <c r="E51" s="1130"/>
      <c r="F51" s="328">
        <v>2129</v>
      </c>
      <c r="G51" s="328"/>
      <c r="H51" s="328">
        <v>2142</v>
      </c>
      <c r="I51" s="328"/>
      <c r="J51" s="328">
        <v>2072</v>
      </c>
      <c r="K51" s="328"/>
      <c r="L51" s="328">
        <v>2065</v>
      </c>
      <c r="M51" s="328"/>
      <c r="N51" s="328">
        <v>2094</v>
      </c>
      <c r="O51" s="328"/>
      <c r="P51" s="328">
        <v>2087</v>
      </c>
      <c r="Q51" s="333"/>
      <c r="R51" s="361">
        <v>102.54</v>
      </c>
      <c r="S51" s="333"/>
      <c r="T51" s="333"/>
      <c r="U51" s="333"/>
      <c r="V51" s="333"/>
      <c r="W51" s="333"/>
      <c r="X51" s="333"/>
      <c r="Y51" s="333"/>
      <c r="Z51" s="333"/>
      <c r="AA51" s="333"/>
      <c r="AB51" s="333"/>
      <c r="AC51" s="333"/>
      <c r="AD51" s="333"/>
      <c r="AE51" s="1130"/>
      <c r="AF51" s="5"/>
      <c r="AG51" s="4"/>
    </row>
    <row r="52" spans="1:33" ht="11.65" customHeight="1">
      <c r="A52" s="4"/>
      <c r="B52" s="30"/>
      <c r="C52" s="621" t="s">
        <v>108</v>
      </c>
      <c r="D52" s="18"/>
      <c r="E52" s="1130"/>
      <c r="F52" s="328">
        <v>3325</v>
      </c>
      <c r="G52" s="328"/>
      <c r="H52" s="328">
        <v>3386</v>
      </c>
      <c r="I52" s="328"/>
      <c r="J52" s="328">
        <v>3444</v>
      </c>
      <c r="K52" s="328"/>
      <c r="L52" s="328">
        <v>3491</v>
      </c>
      <c r="M52" s="328"/>
      <c r="N52" s="328">
        <v>3485</v>
      </c>
      <c r="O52" s="328"/>
      <c r="P52" s="328">
        <v>3613</v>
      </c>
      <c r="Q52" s="333"/>
      <c r="R52" s="361">
        <v>83.56</v>
      </c>
      <c r="S52" s="333"/>
      <c r="T52" s="333"/>
      <c r="U52" s="333"/>
      <c r="V52" s="333"/>
      <c r="W52" s="333"/>
      <c r="X52" s="333"/>
      <c r="Y52" s="333"/>
      <c r="Z52" s="333"/>
      <c r="AA52" s="333"/>
      <c r="AB52" s="333"/>
      <c r="AC52" s="333"/>
      <c r="AD52" s="333"/>
      <c r="AE52" s="1130"/>
      <c r="AF52" s="5"/>
      <c r="AG52" s="4"/>
    </row>
    <row r="53" spans="1:33" ht="11.65" customHeight="1">
      <c r="A53" s="4"/>
      <c r="B53" s="30"/>
      <c r="C53" s="621" t="s">
        <v>93</v>
      </c>
      <c r="D53" s="18"/>
      <c r="E53" s="1130"/>
      <c r="F53" s="328">
        <v>9112</v>
      </c>
      <c r="G53" s="328"/>
      <c r="H53" s="328">
        <v>9142</v>
      </c>
      <c r="I53" s="328"/>
      <c r="J53" s="328">
        <v>9045</v>
      </c>
      <c r="K53" s="328"/>
      <c r="L53" s="328">
        <v>9350</v>
      </c>
      <c r="M53" s="328"/>
      <c r="N53" s="328">
        <v>9484</v>
      </c>
      <c r="O53" s="328"/>
      <c r="P53" s="328">
        <v>9959</v>
      </c>
      <c r="Q53" s="333"/>
      <c r="R53" s="361">
        <v>95.44</v>
      </c>
      <c r="S53" s="333"/>
      <c r="T53" s="333"/>
      <c r="U53" s="333"/>
      <c r="V53" s="333"/>
      <c r="W53" s="333"/>
      <c r="X53" s="333"/>
      <c r="Y53" s="333"/>
      <c r="Z53" s="333"/>
      <c r="AA53" s="333"/>
      <c r="AB53" s="333"/>
      <c r="AC53" s="333"/>
      <c r="AD53" s="333"/>
      <c r="AE53" s="1130"/>
      <c r="AF53" s="5"/>
      <c r="AG53" s="4"/>
    </row>
    <row r="54" spans="1:33" ht="11.65" customHeight="1">
      <c r="A54" s="4"/>
      <c r="B54" s="30"/>
      <c r="C54" s="621" t="s">
        <v>88</v>
      </c>
      <c r="D54" s="18"/>
      <c r="E54" s="1130"/>
      <c r="F54" s="328">
        <v>4288</v>
      </c>
      <c r="G54" s="328"/>
      <c r="H54" s="328">
        <v>4390</v>
      </c>
      <c r="I54" s="328"/>
      <c r="J54" s="328">
        <v>4392</v>
      </c>
      <c r="K54" s="328"/>
      <c r="L54" s="328">
        <v>4459</v>
      </c>
      <c r="M54" s="328"/>
      <c r="N54" s="328">
        <v>4494</v>
      </c>
      <c r="O54" s="328"/>
      <c r="P54" s="328">
        <v>4523</v>
      </c>
      <c r="Q54" s="333"/>
      <c r="R54" s="361">
        <v>88.07</v>
      </c>
      <c r="S54" s="333"/>
      <c r="T54" s="333"/>
      <c r="U54" s="333"/>
      <c r="V54" s="333"/>
      <c r="W54" s="333"/>
      <c r="X54" s="333"/>
      <c r="Y54" s="333"/>
      <c r="Z54" s="333"/>
      <c r="AA54" s="333"/>
      <c r="AB54" s="333"/>
      <c r="AC54" s="333"/>
      <c r="AD54" s="333"/>
      <c r="AE54" s="1130"/>
      <c r="AF54" s="5"/>
      <c r="AG54" s="4"/>
    </row>
    <row r="55" spans="1:33" ht="11.65" customHeight="1">
      <c r="A55" s="4"/>
      <c r="B55" s="30"/>
      <c r="C55" s="621" t="s">
        <v>107</v>
      </c>
      <c r="D55" s="18"/>
      <c r="E55" s="1130"/>
      <c r="F55" s="328">
        <v>10636</v>
      </c>
      <c r="G55" s="328"/>
      <c r="H55" s="328">
        <v>10643</v>
      </c>
      <c r="I55" s="328"/>
      <c r="J55" s="328">
        <v>10605</v>
      </c>
      <c r="K55" s="328"/>
      <c r="L55" s="328">
        <v>10693</v>
      </c>
      <c r="M55" s="328"/>
      <c r="N55" s="328">
        <v>10638</v>
      </c>
      <c r="O55" s="328"/>
      <c r="P55" s="328">
        <v>11040</v>
      </c>
      <c r="Q55" s="333"/>
      <c r="R55" s="361">
        <v>91.82</v>
      </c>
      <c r="S55" s="333"/>
      <c r="T55" s="333"/>
      <c r="U55" s="333"/>
      <c r="V55" s="333"/>
      <c r="W55" s="333"/>
      <c r="X55" s="333"/>
      <c r="Y55" s="333"/>
      <c r="Z55" s="333"/>
      <c r="AA55" s="333"/>
      <c r="AB55" s="333"/>
      <c r="AC55" s="333"/>
      <c r="AD55" s="333"/>
      <c r="AE55" s="1130"/>
      <c r="AF55" s="5"/>
      <c r="AG55" s="4"/>
    </row>
    <row r="56" spans="1:33" ht="11.65" customHeight="1">
      <c r="A56" s="4"/>
      <c r="B56" s="30"/>
      <c r="C56" s="621" t="s">
        <v>109</v>
      </c>
      <c r="D56" s="18"/>
      <c r="E56" s="1130"/>
      <c r="F56" s="328">
        <v>4008</v>
      </c>
      <c r="G56" s="328"/>
      <c r="H56" s="328">
        <v>3969</v>
      </c>
      <c r="I56" s="328"/>
      <c r="J56" s="328">
        <v>3885</v>
      </c>
      <c r="K56" s="328"/>
      <c r="L56" s="328">
        <v>3963</v>
      </c>
      <c r="M56" s="328"/>
      <c r="N56" s="328">
        <v>3956</v>
      </c>
      <c r="O56" s="328"/>
      <c r="P56" s="328">
        <v>4174</v>
      </c>
      <c r="Q56" s="333"/>
      <c r="R56" s="361">
        <v>81.7</v>
      </c>
      <c r="S56" s="333"/>
      <c r="T56" s="333"/>
      <c r="U56" s="333"/>
      <c r="V56" s="333"/>
      <c r="W56" s="333"/>
      <c r="X56" s="333"/>
      <c r="Y56" s="333"/>
      <c r="Z56" s="333"/>
      <c r="AA56" s="333"/>
      <c r="AB56" s="333"/>
      <c r="AC56" s="333"/>
      <c r="AD56" s="333"/>
      <c r="AE56" s="1130"/>
      <c r="AF56" s="5"/>
      <c r="AG56" s="4"/>
    </row>
    <row r="57" spans="1:33" ht="11.65" customHeight="1">
      <c r="A57" s="4"/>
      <c r="B57" s="30"/>
      <c r="C57" s="621" t="s">
        <v>92</v>
      </c>
      <c r="D57" s="18"/>
      <c r="E57" s="1130"/>
      <c r="F57" s="328">
        <v>6109</v>
      </c>
      <c r="G57" s="328"/>
      <c r="H57" s="328">
        <v>6188</v>
      </c>
      <c r="I57" s="328"/>
      <c r="J57" s="328">
        <v>6121</v>
      </c>
      <c r="K57" s="328"/>
      <c r="L57" s="328">
        <v>6268</v>
      </c>
      <c r="M57" s="328"/>
      <c r="N57" s="328">
        <v>6315</v>
      </c>
      <c r="O57" s="328"/>
      <c r="P57" s="328">
        <v>6513</v>
      </c>
      <c r="Q57" s="333"/>
      <c r="R57" s="361">
        <v>90.17</v>
      </c>
      <c r="S57" s="333"/>
      <c r="T57" s="333"/>
      <c r="U57" s="333"/>
      <c r="V57" s="333"/>
      <c r="W57" s="333"/>
      <c r="X57" s="333"/>
      <c r="Y57" s="333"/>
      <c r="Z57" s="333"/>
      <c r="AA57" s="333"/>
      <c r="AB57" s="333"/>
      <c r="AC57" s="333"/>
      <c r="AD57" s="333"/>
      <c r="AE57" s="1130"/>
      <c r="AF57" s="5"/>
      <c r="AG57" s="4"/>
    </row>
    <row r="58" spans="1:33" ht="11.65" customHeight="1">
      <c r="A58" s="4"/>
      <c r="B58" s="30"/>
      <c r="C58" s="621" t="s">
        <v>91</v>
      </c>
      <c r="D58" s="18"/>
      <c r="E58" s="1130"/>
      <c r="F58" s="328">
        <v>61564</v>
      </c>
      <c r="G58" s="328"/>
      <c r="H58" s="328">
        <v>62279</v>
      </c>
      <c r="I58" s="328"/>
      <c r="J58" s="328">
        <v>62662</v>
      </c>
      <c r="K58" s="328"/>
      <c r="L58" s="328">
        <v>63720</v>
      </c>
      <c r="M58" s="328"/>
      <c r="N58" s="328">
        <v>63670</v>
      </c>
      <c r="O58" s="328"/>
      <c r="P58" s="328">
        <v>64398</v>
      </c>
      <c r="Q58" s="333"/>
      <c r="R58" s="361">
        <v>94.93</v>
      </c>
      <c r="S58" s="333"/>
      <c r="T58" s="333"/>
      <c r="U58" s="333"/>
      <c r="V58" s="333"/>
      <c r="W58" s="333"/>
      <c r="X58" s="333"/>
      <c r="Y58" s="333"/>
      <c r="Z58" s="333"/>
      <c r="AA58" s="333"/>
      <c r="AB58" s="333"/>
      <c r="AC58" s="333"/>
      <c r="AD58" s="333"/>
      <c r="AE58" s="1130"/>
      <c r="AF58" s="5"/>
      <c r="AG58" s="4"/>
    </row>
    <row r="59" spans="1:33" ht="11.65" customHeight="1">
      <c r="A59" s="4"/>
      <c r="B59" s="30"/>
      <c r="C59" s="621" t="s">
        <v>89</v>
      </c>
      <c r="D59" s="18"/>
      <c r="E59" s="1130"/>
      <c r="F59" s="328">
        <v>5125</v>
      </c>
      <c r="G59" s="328"/>
      <c r="H59" s="328">
        <v>5167</v>
      </c>
      <c r="I59" s="328"/>
      <c r="J59" s="328">
        <v>5156</v>
      </c>
      <c r="K59" s="328"/>
      <c r="L59" s="328">
        <v>5163</v>
      </c>
      <c r="M59" s="328"/>
      <c r="N59" s="328">
        <v>5115</v>
      </c>
      <c r="O59" s="328"/>
      <c r="P59" s="328">
        <v>5175</v>
      </c>
      <c r="Q59" s="333"/>
      <c r="R59" s="361">
        <v>95.5</v>
      </c>
      <c r="S59" s="333"/>
      <c r="T59" s="333"/>
      <c r="U59" s="333"/>
      <c r="V59" s="333"/>
      <c r="W59" s="333"/>
      <c r="X59" s="333"/>
      <c r="Y59" s="333"/>
      <c r="Z59" s="333"/>
      <c r="AA59" s="333"/>
      <c r="AB59" s="333"/>
      <c r="AC59" s="333"/>
      <c r="AD59" s="333"/>
      <c r="AE59" s="1130"/>
      <c r="AF59" s="5"/>
      <c r="AG59" s="4"/>
    </row>
    <row r="60" spans="1:33" ht="11.65" customHeight="1">
      <c r="A60" s="4"/>
      <c r="B60" s="30"/>
      <c r="C60" s="621" t="s">
        <v>96</v>
      </c>
      <c r="D60" s="18"/>
      <c r="E60" s="1130"/>
      <c r="F60" s="328">
        <v>97607</v>
      </c>
      <c r="G60" s="328"/>
      <c r="H60" s="328">
        <v>97699</v>
      </c>
      <c r="I60" s="328"/>
      <c r="J60" s="328">
        <v>97513</v>
      </c>
      <c r="K60" s="328"/>
      <c r="L60" s="328">
        <v>98014</v>
      </c>
      <c r="M60" s="328"/>
      <c r="N60" s="328">
        <v>97942</v>
      </c>
      <c r="O60" s="328"/>
      <c r="P60" s="328">
        <v>98106</v>
      </c>
      <c r="Q60" s="333"/>
      <c r="R60" s="361">
        <v>92.28</v>
      </c>
      <c r="S60" s="333"/>
      <c r="T60" s="333"/>
      <c r="U60" s="333"/>
      <c r="V60" s="333"/>
      <c r="W60" s="333"/>
      <c r="X60" s="333"/>
      <c r="Y60" s="333"/>
      <c r="Z60" s="333"/>
      <c r="AA60" s="333"/>
      <c r="AB60" s="333"/>
      <c r="AC60" s="333"/>
      <c r="AD60" s="333"/>
      <c r="AE60" s="1130"/>
      <c r="AF60" s="5"/>
      <c r="AG60" s="4"/>
    </row>
    <row r="61" spans="1:33" ht="11.65" customHeight="1">
      <c r="A61" s="4"/>
      <c r="B61" s="30"/>
      <c r="C61" s="621" t="s">
        <v>121</v>
      </c>
      <c r="D61" s="18"/>
      <c r="E61" s="1130"/>
      <c r="F61" s="328">
        <v>7179</v>
      </c>
      <c r="G61" s="328"/>
      <c r="H61" s="328">
        <v>7230</v>
      </c>
      <c r="I61" s="328"/>
      <c r="J61" s="328">
        <v>7308</v>
      </c>
      <c r="K61" s="328"/>
      <c r="L61" s="328">
        <v>7527</v>
      </c>
      <c r="M61" s="328"/>
      <c r="N61" s="328">
        <v>7569</v>
      </c>
      <c r="O61" s="328"/>
      <c r="P61" s="328">
        <v>7580</v>
      </c>
      <c r="Q61" s="333"/>
      <c r="R61" s="361">
        <v>90.48</v>
      </c>
      <c r="S61" s="333"/>
      <c r="T61" s="333"/>
      <c r="U61" s="333"/>
      <c r="V61" s="333"/>
      <c r="W61" s="333"/>
      <c r="X61" s="333"/>
      <c r="Y61" s="333"/>
      <c r="Z61" s="333"/>
      <c r="AA61" s="333"/>
      <c r="AB61" s="333"/>
      <c r="AC61" s="333"/>
      <c r="AD61" s="333"/>
      <c r="AE61" s="1130"/>
      <c r="AF61" s="5"/>
      <c r="AG61" s="4"/>
    </row>
    <row r="62" spans="1:33" ht="11.65" customHeight="1">
      <c r="A62" s="4"/>
      <c r="B62" s="30"/>
      <c r="C62" s="621" t="s">
        <v>90</v>
      </c>
      <c r="D62" s="18"/>
      <c r="E62" s="1130"/>
      <c r="F62" s="328">
        <v>22565</v>
      </c>
      <c r="G62" s="328"/>
      <c r="H62" s="328">
        <v>22798</v>
      </c>
      <c r="I62" s="328"/>
      <c r="J62" s="328">
        <v>22988</v>
      </c>
      <c r="K62" s="328"/>
      <c r="L62" s="328">
        <v>23575</v>
      </c>
      <c r="M62" s="328"/>
      <c r="N62" s="328">
        <v>23621</v>
      </c>
      <c r="O62" s="328"/>
      <c r="P62" s="328">
        <v>24519</v>
      </c>
      <c r="Q62" s="333"/>
      <c r="R62" s="361">
        <v>95.51</v>
      </c>
      <c r="S62" s="333"/>
      <c r="T62" s="333"/>
      <c r="U62" s="333"/>
      <c r="V62" s="333"/>
      <c r="W62" s="333"/>
      <c r="X62" s="333"/>
      <c r="Y62" s="333"/>
      <c r="Z62" s="333"/>
      <c r="AA62" s="333"/>
      <c r="AB62" s="333"/>
      <c r="AC62" s="333"/>
      <c r="AD62" s="333"/>
      <c r="AE62" s="1130"/>
      <c r="AF62" s="5"/>
      <c r="AG62" s="4"/>
    </row>
    <row r="63" spans="1:33" ht="11.65" customHeight="1">
      <c r="A63" s="4"/>
      <c r="B63" s="30"/>
      <c r="C63" s="621" t="s">
        <v>98</v>
      </c>
      <c r="D63" s="18"/>
      <c r="E63" s="1130"/>
      <c r="F63" s="328">
        <v>3321</v>
      </c>
      <c r="G63" s="328"/>
      <c r="H63" s="328">
        <v>3363</v>
      </c>
      <c r="I63" s="328"/>
      <c r="J63" s="328">
        <v>3390</v>
      </c>
      <c r="K63" s="328"/>
      <c r="L63" s="328">
        <v>3374</v>
      </c>
      <c r="M63" s="328"/>
      <c r="N63" s="328">
        <v>3351</v>
      </c>
      <c r="O63" s="328"/>
      <c r="P63" s="328">
        <v>3416</v>
      </c>
      <c r="Q63" s="333"/>
      <c r="R63" s="361">
        <v>87.58</v>
      </c>
      <c r="S63" s="333"/>
      <c r="T63" s="333"/>
      <c r="U63" s="333"/>
      <c r="V63" s="333"/>
      <c r="W63" s="333"/>
      <c r="X63" s="333"/>
      <c r="Y63" s="333"/>
      <c r="Z63" s="333"/>
      <c r="AA63" s="333"/>
      <c r="AB63" s="333"/>
      <c r="AC63" s="333"/>
      <c r="AD63" s="333"/>
      <c r="AE63" s="1130"/>
      <c r="AF63" s="5"/>
      <c r="AG63" s="4"/>
    </row>
    <row r="64" spans="1:33" ht="11.65" customHeight="1">
      <c r="A64" s="4"/>
      <c r="B64" s="30"/>
      <c r="C64" s="621" t="s">
        <v>100</v>
      </c>
      <c r="D64" s="18"/>
      <c r="E64" s="1130"/>
      <c r="F64" s="328">
        <v>6372</v>
      </c>
      <c r="G64" s="328"/>
      <c r="H64" s="328">
        <v>6396</v>
      </c>
      <c r="I64" s="328"/>
      <c r="J64" s="328">
        <v>6350</v>
      </c>
      <c r="K64" s="328"/>
      <c r="L64" s="328">
        <v>6435</v>
      </c>
      <c r="M64" s="328"/>
      <c r="N64" s="328">
        <v>6386</v>
      </c>
      <c r="O64" s="328"/>
      <c r="P64" s="328">
        <v>6495</v>
      </c>
      <c r="Q64" s="333"/>
      <c r="R64" s="361">
        <v>92.15</v>
      </c>
      <c r="S64" s="333"/>
      <c r="T64" s="333"/>
      <c r="U64" s="333"/>
      <c r="V64" s="333"/>
      <c r="W64" s="333"/>
      <c r="X64" s="333"/>
      <c r="Y64" s="333"/>
      <c r="Z64" s="333"/>
      <c r="AA64" s="333"/>
      <c r="AB64" s="333"/>
      <c r="AC64" s="333"/>
      <c r="AD64" s="333"/>
      <c r="AE64" s="1130"/>
      <c r="AF64" s="5"/>
      <c r="AG64" s="4"/>
    </row>
    <row r="65" spans="1:33" ht="11.65" customHeight="1">
      <c r="A65" s="4"/>
      <c r="B65" s="30"/>
      <c r="C65" s="621" t="s">
        <v>110</v>
      </c>
      <c r="D65" s="18"/>
      <c r="E65" s="1130"/>
      <c r="F65" s="328">
        <v>11808</v>
      </c>
      <c r="G65" s="328"/>
      <c r="H65" s="328">
        <v>11858</v>
      </c>
      <c r="I65" s="328"/>
      <c r="J65" s="328">
        <v>11760</v>
      </c>
      <c r="K65" s="328"/>
      <c r="L65" s="328">
        <v>11876</v>
      </c>
      <c r="M65" s="328"/>
      <c r="N65" s="328">
        <v>11989</v>
      </c>
      <c r="O65" s="328"/>
      <c r="P65" s="328">
        <v>12060</v>
      </c>
      <c r="Q65" s="333"/>
      <c r="R65" s="361">
        <v>84.32</v>
      </c>
      <c r="S65" s="333"/>
      <c r="T65" s="333"/>
      <c r="U65" s="333"/>
      <c r="V65" s="333"/>
      <c r="W65" s="333"/>
      <c r="X65" s="333"/>
      <c r="Y65" s="333"/>
      <c r="Z65" s="333"/>
      <c r="AA65" s="333"/>
      <c r="AB65" s="333"/>
      <c r="AC65" s="333"/>
      <c r="AD65" s="333"/>
      <c r="AE65" s="1130"/>
      <c r="AF65" s="5"/>
      <c r="AG65" s="4"/>
    </row>
    <row r="66" spans="1:33" ht="11.25" customHeight="1">
      <c r="A66" s="4"/>
      <c r="B66" s="30"/>
      <c r="C66" s="621" t="s">
        <v>274</v>
      </c>
      <c r="D66" s="18"/>
      <c r="E66" s="1130"/>
      <c r="F66" s="328">
        <v>16751</v>
      </c>
      <c r="G66" s="328"/>
      <c r="H66" s="328">
        <v>17083</v>
      </c>
      <c r="I66" s="328"/>
      <c r="J66" s="328">
        <v>17286</v>
      </c>
      <c r="K66" s="328"/>
      <c r="L66" s="328">
        <v>17569</v>
      </c>
      <c r="M66" s="328"/>
      <c r="N66" s="328">
        <v>18031</v>
      </c>
      <c r="O66" s="328"/>
      <c r="P66" s="328">
        <v>18393</v>
      </c>
      <c r="Q66" s="333"/>
      <c r="R66" s="361">
        <v>75.849999999999994</v>
      </c>
      <c r="S66" s="333"/>
      <c r="T66" s="333"/>
      <c r="U66" s="333"/>
      <c r="V66" s="333"/>
      <c r="W66" s="333"/>
      <c r="X66" s="333"/>
      <c r="Y66" s="333"/>
      <c r="Z66" s="333"/>
      <c r="AA66" s="333"/>
      <c r="AB66" s="333"/>
      <c r="AC66" s="333"/>
      <c r="AD66" s="333"/>
      <c r="AE66" s="1130"/>
      <c r="AF66" s="5"/>
      <c r="AG66" s="4"/>
    </row>
    <row r="67" spans="1:33" ht="11.65" customHeight="1">
      <c r="A67" s="4"/>
      <c r="B67" s="30"/>
      <c r="C67" s="621" t="s">
        <v>275</v>
      </c>
      <c r="D67" s="18"/>
      <c r="E67" s="1130"/>
      <c r="F67" s="328">
        <v>6055</v>
      </c>
      <c r="G67" s="328"/>
      <c r="H67" s="328">
        <v>6078</v>
      </c>
      <c r="I67" s="328"/>
      <c r="J67" s="328">
        <v>5905</v>
      </c>
      <c r="K67" s="328"/>
      <c r="L67" s="328">
        <v>5889</v>
      </c>
      <c r="M67" s="328"/>
      <c r="N67" s="328">
        <v>5783</v>
      </c>
      <c r="O67" s="328"/>
      <c r="P67" s="328">
        <v>5919</v>
      </c>
      <c r="Q67" s="333"/>
      <c r="R67" s="361">
        <v>83.24</v>
      </c>
      <c r="S67" s="333"/>
      <c r="T67" s="333"/>
      <c r="U67" s="333"/>
      <c r="V67" s="333"/>
      <c r="W67" s="333"/>
      <c r="X67" s="333"/>
      <c r="Y67" s="333"/>
      <c r="Z67" s="333"/>
      <c r="AA67" s="333"/>
      <c r="AB67" s="333"/>
      <c r="AC67" s="333"/>
      <c r="AD67" s="333"/>
      <c r="AE67" s="1130"/>
      <c r="AF67" s="5"/>
      <c r="AG67" s="4"/>
    </row>
    <row r="68" spans="1:33" s="1434" customFormat="1" ht="12.75" customHeight="1">
      <c r="A68" s="939"/>
      <c r="B68" s="1432"/>
      <c r="C68" s="1725" t="s">
        <v>687</v>
      </c>
      <c r="D68" s="1725"/>
      <c r="E68" s="1725"/>
      <c r="F68" s="1725"/>
      <c r="G68" s="1725"/>
      <c r="H68" s="1725"/>
      <c r="I68" s="1725"/>
      <c r="J68" s="1725"/>
      <c r="K68" s="1725"/>
      <c r="L68" s="1725"/>
      <c r="M68" s="1725"/>
      <c r="N68" s="1725"/>
      <c r="O68" s="1725"/>
      <c r="P68" s="1725"/>
      <c r="Q68" s="1725"/>
      <c r="R68" s="1725"/>
      <c r="S68" s="1725"/>
      <c r="T68" s="1725"/>
      <c r="U68" s="1725"/>
      <c r="V68" s="1725"/>
      <c r="W68" s="1725"/>
      <c r="X68" s="1725"/>
      <c r="Y68" s="1725"/>
      <c r="Z68" s="1725"/>
      <c r="AA68" s="1725"/>
      <c r="AB68" s="1725"/>
      <c r="AC68" s="1725"/>
      <c r="AD68" s="1725"/>
      <c r="AE68" s="1433"/>
      <c r="AF68" s="1397"/>
      <c r="AG68" s="939"/>
    </row>
    <row r="69" spans="1:33" ht="10.5" customHeight="1" thickBot="1">
      <c r="A69" s="4"/>
      <c r="B69" s="145"/>
      <c r="C69" s="95" t="s">
        <v>281</v>
      </c>
      <c r="D69" s="18"/>
      <c r="E69" s="1435"/>
      <c r="F69" s="1435"/>
      <c r="G69" s="1435"/>
      <c r="H69" s="1435"/>
      <c r="I69" s="1435"/>
      <c r="J69" s="1435"/>
      <c r="K69" s="1435"/>
      <c r="L69" s="1435"/>
      <c r="M69" s="1435"/>
      <c r="N69" s="334" t="s">
        <v>282</v>
      </c>
      <c r="O69" s="1435"/>
      <c r="P69" s="1137"/>
      <c r="Q69" s="1137"/>
      <c r="R69" s="1137"/>
      <c r="S69" s="1137"/>
      <c r="T69" s="1137"/>
      <c r="U69" s="1137"/>
      <c r="V69" s="1137"/>
      <c r="W69" s="1137"/>
      <c r="X69" s="1137"/>
      <c r="Y69" s="1130"/>
      <c r="Z69" s="1137"/>
      <c r="AA69" s="1137"/>
      <c r="AB69" s="1137"/>
      <c r="AC69" s="1137"/>
      <c r="AD69" s="1137"/>
      <c r="AE69" s="1435"/>
      <c r="AF69" s="5"/>
      <c r="AG69" s="4"/>
    </row>
    <row r="70" spans="1:33" ht="13.5" thickBot="1">
      <c r="A70" s="4"/>
      <c r="B70" s="116">
        <v>18</v>
      </c>
      <c r="C70" s="1595" t="s">
        <v>339</v>
      </c>
      <c r="D70" s="1595"/>
      <c r="E70" s="1595"/>
      <c r="F70" s="1595"/>
      <c r="G70" s="1595"/>
      <c r="H70" s="1595"/>
      <c r="I70" s="8"/>
      <c r="J70" s="8"/>
      <c r="K70" s="8"/>
      <c r="L70" s="8"/>
      <c r="M70" s="8"/>
      <c r="N70" s="8"/>
      <c r="O70" s="8"/>
      <c r="P70" s="8"/>
      <c r="Q70" s="8"/>
      <c r="R70" s="8"/>
      <c r="S70" s="8"/>
      <c r="T70" s="8"/>
      <c r="U70" s="8"/>
      <c r="V70" s="8"/>
      <c r="W70" s="8"/>
      <c r="X70" s="8"/>
      <c r="Y70" s="8"/>
      <c r="Z70" s="8"/>
      <c r="AA70" s="8"/>
      <c r="AB70" s="8"/>
      <c r="AC70" s="8"/>
      <c r="AD70" s="8"/>
      <c r="AE70" s="8"/>
      <c r="AF70" s="8"/>
      <c r="AG70" s="8"/>
    </row>
    <row r="71" spans="1:33" ht="13.5" customHeight="1">
      <c r="A71" s="117"/>
      <c r="B71" s="117"/>
      <c r="C71" s="117"/>
      <c r="D71" s="117"/>
      <c r="E71" s="117"/>
      <c r="F71" s="117"/>
      <c r="G71" s="117"/>
      <c r="H71" s="117"/>
      <c r="I71" s="117"/>
      <c r="J71" s="117"/>
      <c r="K71" s="117"/>
      <c r="L71" s="117"/>
      <c r="M71" s="117"/>
      <c r="N71" s="117"/>
      <c r="O71" s="117"/>
      <c r="P71" s="117"/>
      <c r="Q71" s="117"/>
      <c r="R71" s="117"/>
      <c r="S71" s="117"/>
      <c r="T71" s="117"/>
      <c r="U71" s="117"/>
      <c r="W71" s="117"/>
      <c r="X71" s="117"/>
      <c r="Y71" s="117"/>
      <c r="Z71" s="117"/>
      <c r="AA71" s="117"/>
      <c r="AB71" s="137"/>
      <c r="AC71" s="117"/>
      <c r="AD71" s="137"/>
      <c r="AE71" s="117"/>
      <c r="AF71" s="117"/>
      <c r="AG71" s="117"/>
    </row>
    <row r="72" spans="1:33">
      <c r="A72" s="117"/>
      <c r="B72" s="117"/>
      <c r="C72" s="117"/>
      <c r="D72" s="117"/>
      <c r="E72" s="117"/>
      <c r="F72" s="1436"/>
      <c r="G72" s="1436"/>
      <c r="H72" s="1436"/>
      <c r="I72" s="1436"/>
      <c r="J72" s="1436"/>
      <c r="K72" s="1436"/>
      <c r="L72" s="1436"/>
      <c r="M72" s="1436"/>
      <c r="N72" s="1436"/>
      <c r="O72" s="1436"/>
      <c r="P72" s="1436"/>
      <c r="Q72" s="1436"/>
      <c r="R72" s="1436"/>
      <c r="S72" s="1436"/>
      <c r="T72" s="1436"/>
      <c r="U72" s="1436"/>
      <c r="V72" s="1436"/>
      <c r="W72" s="1436"/>
      <c r="X72" s="1436"/>
      <c r="Y72" s="1436"/>
      <c r="Z72" s="1436"/>
      <c r="AA72" s="1436"/>
      <c r="AB72" s="1436"/>
      <c r="AC72" s="1436"/>
      <c r="AD72" s="1436"/>
      <c r="AE72" s="1436"/>
      <c r="AF72" s="1436"/>
      <c r="AG72" s="1436"/>
    </row>
    <row r="73" spans="1:33">
      <c r="A73" s="117"/>
      <c r="B73" s="117"/>
      <c r="C73" s="117"/>
      <c r="D73" s="117"/>
      <c r="E73" s="117"/>
      <c r="F73" s="117"/>
      <c r="G73" s="117"/>
      <c r="H73" s="117" t="s">
        <v>40</v>
      </c>
      <c r="I73" s="117"/>
      <c r="J73" s="117"/>
      <c r="K73" s="117"/>
      <c r="L73" s="117"/>
      <c r="M73" s="117"/>
      <c r="N73" s="117"/>
      <c r="O73" s="117"/>
      <c r="P73" s="117"/>
      <c r="Q73" s="117"/>
      <c r="R73" s="117"/>
      <c r="S73" s="117"/>
      <c r="T73" s="117"/>
      <c r="U73" s="117"/>
      <c r="W73" s="117"/>
      <c r="X73" s="117"/>
      <c r="Y73" s="117"/>
      <c r="Z73" s="117"/>
      <c r="AA73" s="117"/>
      <c r="AB73" s="137"/>
      <c r="AC73" s="117"/>
      <c r="AD73" s="137"/>
      <c r="AE73" s="117"/>
      <c r="AF73" s="117"/>
      <c r="AG73" s="117"/>
    </row>
    <row r="74" spans="1:33">
      <c r="A74" s="117"/>
      <c r="B74" s="117"/>
      <c r="C74" s="117"/>
      <c r="D74" s="117"/>
      <c r="E74" s="117"/>
      <c r="F74" s="117"/>
      <c r="G74" s="117"/>
      <c r="H74" s="117"/>
      <c r="I74" s="117"/>
      <c r="J74" s="117"/>
      <c r="K74" s="117"/>
      <c r="L74" s="117"/>
      <c r="M74" s="117"/>
      <c r="N74" s="117"/>
      <c r="O74" s="117"/>
      <c r="P74" s="117"/>
      <c r="Q74" s="117"/>
      <c r="R74" s="117"/>
      <c r="S74" s="117"/>
      <c r="T74" s="117"/>
      <c r="U74" s="117"/>
      <c r="W74" s="117"/>
      <c r="X74" s="117"/>
      <c r="Y74" s="117"/>
      <c r="Z74" s="117"/>
      <c r="AA74" s="117"/>
      <c r="AB74" s="137"/>
      <c r="AC74" s="117"/>
      <c r="AD74" s="137"/>
      <c r="AE74" s="117"/>
      <c r="AF74" s="117"/>
      <c r="AG74" s="117"/>
    </row>
    <row r="75" spans="1:33">
      <c r="A75" s="117"/>
      <c r="B75" s="117"/>
      <c r="C75" s="117"/>
      <c r="D75" s="117"/>
      <c r="E75" s="117"/>
      <c r="F75" s="117"/>
      <c r="G75" s="117"/>
      <c r="H75" s="117"/>
      <c r="I75" s="117"/>
      <c r="J75" s="117"/>
      <c r="K75" s="117"/>
      <c r="L75" s="117"/>
      <c r="M75" s="117"/>
      <c r="N75" s="117"/>
      <c r="O75" s="117"/>
      <c r="P75" s="117"/>
      <c r="Q75" s="117"/>
      <c r="R75" s="117"/>
      <c r="S75" s="117"/>
      <c r="T75" s="117"/>
      <c r="U75" s="117"/>
      <c r="W75" s="117"/>
      <c r="X75" s="117"/>
      <c r="Y75" s="117"/>
      <c r="Z75" s="117"/>
      <c r="AA75" s="117"/>
      <c r="AB75" s="137"/>
      <c r="AC75" s="117"/>
      <c r="AD75" s="137"/>
      <c r="AE75" s="117"/>
      <c r="AF75" s="117"/>
      <c r="AG75" s="117"/>
    </row>
    <row r="76" spans="1:33">
      <c r="AB76" s="46"/>
      <c r="AD76" s="46"/>
    </row>
    <row r="81" spans="28:32" ht="8.25" customHeight="1"/>
    <row r="83" spans="28:32" ht="9" customHeight="1">
      <c r="AF83" s="9"/>
    </row>
    <row r="84" spans="28:32" ht="8.25" customHeight="1">
      <c r="AB84" s="1396"/>
      <c r="AD84" s="1396"/>
      <c r="AF84" s="1396"/>
    </row>
    <row r="85" spans="28:32" ht="9.75" customHeight="1"/>
  </sheetData>
  <mergeCells count="15">
    <mergeCell ref="X1:AE1"/>
    <mergeCell ref="B2:D2"/>
    <mergeCell ref="C5:D6"/>
    <mergeCell ref="U5:AA5"/>
    <mergeCell ref="AB5:AD5"/>
    <mergeCell ref="F6:L6"/>
    <mergeCell ref="N6:P6"/>
    <mergeCell ref="R6:R7"/>
    <mergeCell ref="C68:AD68"/>
    <mergeCell ref="C70:H70"/>
    <mergeCell ref="C44:D45"/>
    <mergeCell ref="F45:L45"/>
    <mergeCell ref="N45:P45"/>
    <mergeCell ref="R45:R46"/>
    <mergeCell ref="T45:AD45"/>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7.xml><?xml version="1.0" encoding="utf-8"?>
<worksheet xmlns="http://schemas.openxmlformats.org/spreadsheetml/2006/main" xmlns:r="http://schemas.openxmlformats.org/officeDocument/2006/relationships">
  <sheetPr>
    <tabColor indexed="22"/>
  </sheetPr>
  <dimension ref="A1:Y76"/>
  <sheetViews>
    <sheetView topLeftCell="A34" zoomScaleNormal="100" workbookViewId="0">
      <selection activeCell="C56" sqref="C56:E56"/>
    </sheetView>
  </sheetViews>
  <sheetFormatPr defaultRowHeight="12.75"/>
  <cols>
    <col min="1" max="1" width="1" style="360" customWidth="1"/>
    <col min="2" max="2" width="2.5703125" style="360" customWidth="1"/>
    <col min="3" max="3" width="1.140625" style="360" customWidth="1"/>
    <col min="4" max="4" width="27.5703125" style="360" customWidth="1"/>
    <col min="5" max="5" width="0.42578125" style="360" customWidth="1"/>
    <col min="6" max="6" width="7.140625" style="9" customWidth="1"/>
    <col min="7" max="7" width="0.42578125" style="9" customWidth="1"/>
    <col min="8" max="8" width="7.140625" style="9" customWidth="1"/>
    <col min="9" max="9" width="0.28515625" style="9" customWidth="1"/>
    <col min="10" max="10" width="7.140625" style="9" customWidth="1"/>
    <col min="11" max="11" width="0.28515625" style="9" customWidth="1"/>
    <col min="12" max="12" width="7.140625" style="9" customWidth="1"/>
    <col min="13" max="13" width="0.28515625" style="9" customWidth="1"/>
    <col min="14" max="14" width="7.140625" style="9" customWidth="1"/>
    <col min="15" max="15" width="0.42578125" style="9" customWidth="1"/>
    <col min="16" max="16" width="7.140625" style="9" customWidth="1"/>
    <col min="17" max="17" width="0.28515625" style="9" customWidth="1"/>
    <col min="18" max="18" width="7.140625" style="397" customWidth="1"/>
    <col min="19" max="19" width="0.42578125" style="9" customWidth="1"/>
    <col min="20" max="20" width="7.140625" style="9" customWidth="1"/>
    <col min="21" max="21" width="0.42578125" style="9" customWidth="1"/>
    <col min="22" max="22" width="7.140625" style="397" customWidth="1"/>
    <col min="23" max="23" width="2.5703125" style="360" customWidth="1"/>
    <col min="24" max="24" width="1" style="360" customWidth="1"/>
    <col min="25" max="25" width="3.28515625" style="360" customWidth="1"/>
    <col min="26" max="26" width="1" style="360" customWidth="1"/>
    <col min="27" max="16384" width="9.140625" style="360"/>
  </cols>
  <sheetData>
    <row r="1" spans="1:25" ht="13.5" customHeight="1" thickBot="1">
      <c r="A1" s="4"/>
      <c r="B1" s="61"/>
      <c r="C1" s="1733" t="s">
        <v>34</v>
      </c>
      <c r="D1" s="1554"/>
      <c r="E1" s="28"/>
      <c r="F1" s="362"/>
      <c r="G1" s="362"/>
      <c r="H1" s="362"/>
      <c r="I1" s="362"/>
      <c r="J1" s="362"/>
      <c r="K1" s="362"/>
      <c r="L1" s="362"/>
      <c r="M1" s="362"/>
      <c r="N1" s="362"/>
      <c r="O1" s="362"/>
      <c r="Q1" s="1412"/>
      <c r="R1" s="1412"/>
      <c r="S1" s="1412"/>
      <c r="T1" s="1412"/>
      <c r="U1" s="1412"/>
      <c r="V1" s="1412"/>
      <c r="W1" s="29"/>
      <c r="X1" s="4"/>
    </row>
    <row r="2" spans="1:25" ht="6" customHeight="1">
      <c r="A2" s="4"/>
      <c r="B2" s="1730"/>
      <c r="C2" s="1730"/>
      <c r="D2" s="1730"/>
      <c r="E2" s="1417"/>
      <c r="F2" s="363"/>
      <c r="G2" s="363"/>
      <c r="H2" s="364"/>
      <c r="I2" s="364"/>
      <c r="J2" s="364"/>
      <c r="K2" s="364"/>
      <c r="L2" s="364"/>
      <c r="M2" s="364"/>
      <c r="N2" s="364"/>
      <c r="O2" s="364"/>
      <c r="P2" s="364"/>
      <c r="Q2" s="364"/>
      <c r="R2" s="36"/>
      <c r="S2" s="364"/>
      <c r="T2" s="364"/>
      <c r="U2" s="364"/>
      <c r="V2" s="36"/>
      <c r="W2" s="49"/>
      <c r="X2" s="4"/>
    </row>
    <row r="3" spans="1:25" ht="13.5" customHeight="1" thickBot="1">
      <c r="A3" s="4"/>
      <c r="B3" s="8"/>
      <c r="C3" s="8"/>
      <c r="D3" s="8"/>
      <c r="E3" s="8"/>
      <c r="F3" s="55"/>
      <c r="G3" s="55"/>
      <c r="H3" s="55"/>
      <c r="I3" s="55"/>
      <c r="J3" s="55"/>
      <c r="K3" s="55"/>
      <c r="L3" s="55"/>
      <c r="M3" s="55"/>
      <c r="N3" s="55" t="s">
        <v>40</v>
      </c>
      <c r="O3" s="55"/>
      <c r="P3" s="55"/>
      <c r="Q3" s="55"/>
      <c r="R3" s="1411"/>
      <c r="S3" s="55"/>
      <c r="T3" s="55"/>
      <c r="U3" s="55"/>
      <c r="V3" s="1411" t="s">
        <v>106</v>
      </c>
      <c r="W3" s="22"/>
      <c r="X3" s="4"/>
    </row>
    <row r="4" spans="1:25" s="12" customFormat="1" ht="13.5" customHeight="1" thickBot="1">
      <c r="A4" s="11"/>
      <c r="B4" s="21"/>
      <c r="C4" s="325" t="s">
        <v>0</v>
      </c>
      <c r="D4" s="326"/>
      <c r="E4" s="326"/>
      <c r="F4" s="365"/>
      <c r="G4" s="366"/>
      <c r="H4" s="366"/>
      <c r="I4" s="366"/>
      <c r="J4" s="366"/>
      <c r="K4" s="366"/>
      <c r="L4" s="366"/>
      <c r="M4" s="366"/>
      <c r="N4" s="366"/>
      <c r="O4" s="366"/>
      <c r="P4" s="366"/>
      <c r="Q4" s="366"/>
      <c r="R4" s="367"/>
      <c r="S4" s="366"/>
      <c r="T4" s="366"/>
      <c r="U4" s="366"/>
      <c r="V4" s="368"/>
      <c r="W4" s="22"/>
      <c r="X4" s="4"/>
    </row>
    <row r="5" spans="1:25" ht="4.5" customHeight="1">
      <c r="A5" s="4"/>
      <c r="B5" s="8"/>
      <c r="C5" s="1726" t="s">
        <v>118</v>
      </c>
      <c r="D5" s="1726"/>
      <c r="E5" s="1418"/>
      <c r="G5" s="369"/>
      <c r="H5" s="369"/>
      <c r="I5" s="369"/>
      <c r="J5" s="369"/>
      <c r="K5" s="369"/>
      <c r="L5" s="369"/>
      <c r="M5" s="369"/>
      <c r="N5" s="369"/>
      <c r="O5" s="369"/>
      <c r="P5" s="369"/>
      <c r="Q5" s="369"/>
      <c r="R5" s="369"/>
      <c r="S5" s="369"/>
      <c r="T5" s="369"/>
      <c r="U5" s="369"/>
      <c r="V5" s="369"/>
      <c r="W5" s="22"/>
      <c r="X5" s="4"/>
    </row>
    <row r="6" spans="1:25" ht="12" customHeight="1">
      <c r="A6" s="4"/>
      <c r="B6" s="8"/>
      <c r="C6" s="1599"/>
      <c r="D6" s="1599"/>
      <c r="E6" s="1418"/>
      <c r="F6" s="1591">
        <v>2011</v>
      </c>
      <c r="G6" s="1591"/>
      <c r="H6" s="1591"/>
      <c r="I6" s="1591"/>
      <c r="J6" s="1591"/>
      <c r="K6" s="1591"/>
      <c r="L6" s="1591"/>
      <c r="M6" s="1591"/>
      <c r="N6" s="1591"/>
      <c r="O6" s="1591"/>
      <c r="P6" s="1591"/>
      <c r="Q6" s="1591"/>
      <c r="R6" s="1591"/>
      <c r="S6" s="294"/>
      <c r="T6" s="1591">
        <v>2012</v>
      </c>
      <c r="U6" s="1591"/>
      <c r="V6" s="1591"/>
      <c r="W6" s="22"/>
      <c r="X6" s="4"/>
    </row>
    <row r="7" spans="1:25" s="12" customFormat="1" ht="12.75" customHeight="1">
      <c r="A7" s="11"/>
      <c r="B7" s="21"/>
      <c r="C7" s="370"/>
      <c r="D7" s="370"/>
      <c r="E7" s="370"/>
      <c r="F7" s="1410" t="s">
        <v>166</v>
      </c>
      <c r="G7" s="1413"/>
      <c r="H7" s="1410" t="s">
        <v>165</v>
      </c>
      <c r="I7" s="1413"/>
      <c r="J7" s="1410" t="s">
        <v>164</v>
      </c>
      <c r="K7" s="1413"/>
      <c r="L7" s="1410" t="s">
        <v>163</v>
      </c>
      <c r="M7" s="1413"/>
      <c r="N7" s="1410" t="s">
        <v>162</v>
      </c>
      <c r="O7" s="1413"/>
      <c r="P7" s="1410" t="s">
        <v>161</v>
      </c>
      <c r="Q7" s="1413"/>
      <c r="R7" s="1410" t="s">
        <v>160</v>
      </c>
      <c r="S7" s="1413"/>
      <c r="T7" s="1410" t="s">
        <v>159</v>
      </c>
      <c r="U7" s="1413"/>
      <c r="V7" s="1410" t="s">
        <v>170</v>
      </c>
      <c r="W7" s="22"/>
      <c r="X7" s="4"/>
    </row>
    <row r="8" spans="1:25" ht="4.5" customHeight="1">
      <c r="A8" s="4"/>
      <c r="B8" s="8"/>
      <c r="C8" s="1418"/>
      <c r="D8" s="1418"/>
      <c r="E8" s="1418"/>
      <c r="F8" s="371"/>
      <c r="G8" s="371"/>
      <c r="H8" s="371"/>
      <c r="I8" s="371"/>
      <c r="J8" s="371"/>
      <c r="K8" s="371"/>
      <c r="L8" s="371"/>
      <c r="M8" s="371"/>
      <c r="N8" s="371"/>
      <c r="O8" s="371"/>
      <c r="P8" s="371"/>
      <c r="Q8" s="371"/>
      <c r="R8" s="371"/>
      <c r="S8" s="371"/>
      <c r="T8" s="371"/>
      <c r="U8" s="371"/>
      <c r="V8" s="371"/>
      <c r="W8" s="22"/>
      <c r="X8" s="4"/>
      <c r="Y8" s="12"/>
    </row>
    <row r="9" spans="1:25" s="106" customFormat="1" ht="15" customHeight="1">
      <c r="A9" s="102"/>
      <c r="B9" s="103"/>
      <c r="C9" s="1735" t="s">
        <v>283</v>
      </c>
      <c r="D9" s="1735"/>
      <c r="E9" s="104"/>
      <c r="F9" s="122"/>
      <c r="G9" s="122"/>
      <c r="H9" s="122"/>
      <c r="I9" s="122"/>
      <c r="J9" s="122"/>
      <c r="K9" s="122"/>
      <c r="L9" s="122"/>
      <c r="M9" s="122"/>
      <c r="N9" s="122"/>
      <c r="O9" s="122"/>
      <c r="P9" s="122"/>
      <c r="Q9" s="122"/>
      <c r="R9" s="122"/>
      <c r="S9" s="122"/>
      <c r="T9" s="122"/>
      <c r="U9" s="122"/>
      <c r="V9" s="122"/>
      <c r="W9" s="22"/>
      <c r="X9" s="4"/>
      <c r="Y9" s="12"/>
    </row>
    <row r="10" spans="1:25" ht="15.75" customHeight="1">
      <c r="A10" s="4"/>
      <c r="B10" s="8"/>
      <c r="C10" s="621" t="s">
        <v>284</v>
      </c>
      <c r="D10" s="14"/>
      <c r="E10" s="14"/>
      <c r="F10" s="335">
        <f t="shared" ref="F10:H10" si="0">SUM(F11:F12)</f>
        <v>287006</v>
      </c>
      <c r="G10" s="335">
        <f t="shared" si="0"/>
        <v>0</v>
      </c>
      <c r="H10" s="335">
        <f t="shared" si="0"/>
        <v>286369</v>
      </c>
      <c r="I10" s="335">
        <f t="shared" ref="I10:V10" si="1">SUM(I11:I12)</f>
        <v>0</v>
      </c>
      <c r="J10" s="335">
        <f t="shared" si="1"/>
        <v>285481</v>
      </c>
      <c r="K10" s="335">
        <f t="shared" si="1"/>
        <v>0</v>
      </c>
      <c r="L10" s="335">
        <f t="shared" si="1"/>
        <v>284999</v>
      </c>
      <c r="M10" s="335">
        <f t="shared" si="1"/>
        <v>0</v>
      </c>
      <c r="N10" s="335">
        <f t="shared" si="1"/>
        <v>284402</v>
      </c>
      <c r="O10" s="335">
        <f t="shared" si="1"/>
        <v>0</v>
      </c>
      <c r="P10" s="335">
        <f t="shared" si="1"/>
        <v>284389</v>
      </c>
      <c r="Q10" s="335">
        <f t="shared" si="1"/>
        <v>0</v>
      </c>
      <c r="R10" s="335">
        <f t="shared" si="1"/>
        <v>284194</v>
      </c>
      <c r="S10" s="335">
        <f t="shared" si="1"/>
        <v>0</v>
      </c>
      <c r="T10" s="335">
        <f t="shared" si="1"/>
        <v>282990</v>
      </c>
      <c r="U10" s="335">
        <f t="shared" si="1"/>
        <v>0</v>
      </c>
      <c r="V10" s="335">
        <f t="shared" si="1"/>
        <v>282682</v>
      </c>
      <c r="W10" s="22"/>
      <c r="X10" s="4">
        <v>321630</v>
      </c>
      <c r="Y10" s="327"/>
    </row>
    <row r="11" spans="1:25" ht="13.5" customHeight="1">
      <c r="A11" s="4"/>
      <c r="B11" s="8"/>
      <c r="C11" s="621"/>
      <c r="D11" s="372" t="s">
        <v>105</v>
      </c>
      <c r="E11" s="18"/>
      <c r="F11" s="336">
        <v>144783</v>
      </c>
      <c r="G11" s="336"/>
      <c r="H11" s="336">
        <v>144629</v>
      </c>
      <c r="I11" s="336"/>
      <c r="J11" s="336">
        <v>144095</v>
      </c>
      <c r="K11" s="336"/>
      <c r="L11" s="336">
        <v>143968</v>
      </c>
      <c r="M11" s="336"/>
      <c r="N11" s="336">
        <v>143793</v>
      </c>
      <c r="O11" s="336"/>
      <c r="P11" s="336">
        <v>143857</v>
      </c>
      <c r="Q11" s="336"/>
      <c r="R11" s="336">
        <v>143877</v>
      </c>
      <c r="S11" s="336"/>
      <c r="T11" s="336">
        <v>143266</v>
      </c>
      <c r="U11" s="336"/>
      <c r="V11" s="336">
        <v>143180</v>
      </c>
      <c r="W11" s="22"/>
      <c r="X11" s="4"/>
      <c r="Y11" s="327"/>
    </row>
    <row r="12" spans="1:25" ht="13.5" customHeight="1">
      <c r="A12" s="4"/>
      <c r="B12" s="8"/>
      <c r="C12" s="621"/>
      <c r="D12" s="372" t="s">
        <v>104</v>
      </c>
      <c r="E12" s="18"/>
      <c r="F12" s="336">
        <v>142223</v>
      </c>
      <c r="G12" s="336"/>
      <c r="H12" s="336">
        <v>141740</v>
      </c>
      <c r="I12" s="336"/>
      <c r="J12" s="336">
        <v>141386</v>
      </c>
      <c r="K12" s="336"/>
      <c r="L12" s="336">
        <v>141031</v>
      </c>
      <c r="M12" s="336"/>
      <c r="N12" s="336">
        <v>140609</v>
      </c>
      <c r="O12" s="336"/>
      <c r="P12" s="336">
        <v>140532</v>
      </c>
      <c r="Q12" s="336"/>
      <c r="R12" s="336">
        <v>140317</v>
      </c>
      <c r="S12" s="336"/>
      <c r="T12" s="336">
        <v>139724</v>
      </c>
      <c r="U12" s="336"/>
      <c r="V12" s="336">
        <v>139502</v>
      </c>
      <c r="W12" s="22"/>
      <c r="X12" s="4"/>
      <c r="Y12" s="327"/>
    </row>
    <row r="13" spans="1:25" ht="15.75" customHeight="1">
      <c r="A13" s="4"/>
      <c r="B13" s="8"/>
      <c r="C13" s="621" t="s">
        <v>285</v>
      </c>
      <c r="D13" s="14"/>
      <c r="E13" s="14"/>
      <c r="F13" s="335">
        <f t="shared" ref="F13:V13" si="2">SUM(F14:F15)</f>
        <v>1923315</v>
      </c>
      <c r="G13" s="335">
        <f t="shared" si="2"/>
        <v>0</v>
      </c>
      <c r="H13" s="335">
        <f t="shared" si="2"/>
        <v>1927771</v>
      </c>
      <c r="I13" s="335">
        <f t="shared" si="2"/>
        <v>0</v>
      </c>
      <c r="J13" s="335">
        <f t="shared" si="2"/>
        <v>1931897</v>
      </c>
      <c r="K13" s="335">
        <f t="shared" si="2"/>
        <v>0</v>
      </c>
      <c r="L13" s="335">
        <f t="shared" si="2"/>
        <v>1936237</v>
      </c>
      <c r="M13" s="335">
        <f t="shared" si="2"/>
        <v>0</v>
      </c>
      <c r="N13" s="335">
        <f t="shared" si="2"/>
        <v>1939820</v>
      </c>
      <c r="O13" s="335">
        <f t="shared" si="2"/>
        <v>0</v>
      </c>
      <c r="P13" s="335">
        <f t="shared" si="2"/>
        <v>1944662</v>
      </c>
      <c r="Q13" s="335">
        <f t="shared" si="2"/>
        <v>0</v>
      </c>
      <c r="R13" s="335">
        <f t="shared" si="2"/>
        <v>1949200</v>
      </c>
      <c r="S13" s="335">
        <f t="shared" si="2"/>
        <v>0</v>
      </c>
      <c r="T13" s="335">
        <f t="shared" si="2"/>
        <v>1953184</v>
      </c>
      <c r="U13" s="335">
        <f t="shared" si="2"/>
        <v>0</v>
      </c>
      <c r="V13" s="335">
        <f t="shared" si="2"/>
        <v>1958164</v>
      </c>
      <c r="W13" s="22"/>
      <c r="X13" s="4"/>
      <c r="Y13" s="1"/>
    </row>
    <row r="14" spans="1:25" ht="13.5" customHeight="1">
      <c r="A14" s="4"/>
      <c r="B14" s="8"/>
      <c r="C14" s="621"/>
      <c r="D14" s="372" t="s">
        <v>105</v>
      </c>
      <c r="E14" s="18"/>
      <c r="F14" s="336">
        <v>902841</v>
      </c>
      <c r="G14" s="336"/>
      <c r="H14" s="336">
        <v>905116</v>
      </c>
      <c r="I14" s="336"/>
      <c r="J14" s="336">
        <v>907327</v>
      </c>
      <c r="K14" s="336"/>
      <c r="L14" s="336">
        <v>909787</v>
      </c>
      <c r="M14" s="336"/>
      <c r="N14" s="336">
        <v>911692</v>
      </c>
      <c r="O14" s="336"/>
      <c r="P14" s="336">
        <v>914353</v>
      </c>
      <c r="Q14" s="336"/>
      <c r="R14" s="336">
        <v>916833</v>
      </c>
      <c r="S14" s="336"/>
      <c r="T14" s="336">
        <v>919052</v>
      </c>
      <c r="U14" s="336"/>
      <c r="V14" s="336">
        <v>922048</v>
      </c>
      <c r="W14" s="22"/>
      <c r="X14" s="4"/>
      <c r="Y14" s="1"/>
    </row>
    <row r="15" spans="1:25" ht="13.5" customHeight="1">
      <c r="A15" s="4"/>
      <c r="B15" s="8"/>
      <c r="C15" s="621"/>
      <c r="D15" s="372" t="s">
        <v>104</v>
      </c>
      <c r="E15" s="18"/>
      <c r="F15" s="336">
        <v>1020474</v>
      </c>
      <c r="G15" s="336"/>
      <c r="H15" s="336">
        <v>1022655</v>
      </c>
      <c r="I15" s="336"/>
      <c r="J15" s="336">
        <v>1024570</v>
      </c>
      <c r="K15" s="336"/>
      <c r="L15" s="336">
        <v>1026450</v>
      </c>
      <c r="M15" s="336"/>
      <c r="N15" s="336">
        <v>1028128</v>
      </c>
      <c r="O15" s="336"/>
      <c r="P15" s="336">
        <v>1030309</v>
      </c>
      <c r="Q15" s="336"/>
      <c r="R15" s="336">
        <v>1032367</v>
      </c>
      <c r="S15" s="336"/>
      <c r="T15" s="336">
        <v>1034132</v>
      </c>
      <c r="U15" s="336"/>
      <c r="V15" s="336">
        <v>1036116</v>
      </c>
      <c r="W15" s="22"/>
      <c r="X15" s="4"/>
      <c r="Y15" s="1"/>
    </row>
    <row r="16" spans="1:25" ht="15.75" customHeight="1">
      <c r="A16" s="4"/>
      <c r="B16" s="8"/>
      <c r="C16" s="621" t="s">
        <v>286</v>
      </c>
      <c r="D16" s="14"/>
      <c r="E16" s="14"/>
      <c r="F16" s="337">
        <f t="shared" ref="F16:V16" si="3">SUM(F17:F18)</f>
        <v>704484</v>
      </c>
      <c r="G16" s="337">
        <f t="shared" si="3"/>
        <v>0</v>
      </c>
      <c r="H16" s="337">
        <f t="shared" si="3"/>
        <v>706799</v>
      </c>
      <c r="I16" s="337">
        <f t="shared" si="3"/>
        <v>0</v>
      </c>
      <c r="J16" s="337">
        <f t="shared" si="3"/>
        <v>706499</v>
      </c>
      <c r="K16" s="337">
        <f t="shared" si="3"/>
        <v>0</v>
      </c>
      <c r="L16" s="337">
        <f t="shared" si="3"/>
        <v>701293</v>
      </c>
      <c r="M16" s="337">
        <f t="shared" si="3"/>
        <v>0</v>
      </c>
      <c r="N16" s="337">
        <f t="shared" si="3"/>
        <v>702346</v>
      </c>
      <c r="O16" s="337">
        <f t="shared" si="3"/>
        <v>0</v>
      </c>
      <c r="P16" s="337">
        <f t="shared" si="3"/>
        <v>704752</v>
      </c>
      <c r="Q16" s="337">
        <f t="shared" si="3"/>
        <v>0</v>
      </c>
      <c r="R16" s="337">
        <f t="shared" si="3"/>
        <v>706693</v>
      </c>
      <c r="S16" s="337">
        <f t="shared" si="3"/>
        <v>0</v>
      </c>
      <c r="T16" s="337">
        <f t="shared" si="3"/>
        <v>707220</v>
      </c>
      <c r="U16" s="337">
        <f t="shared" si="3"/>
        <v>0</v>
      </c>
      <c r="V16" s="337">
        <f t="shared" si="3"/>
        <v>707508</v>
      </c>
      <c r="W16" s="22"/>
      <c r="X16" s="4"/>
      <c r="Y16" s="1"/>
    </row>
    <row r="17" spans="1:25" ht="13.5" customHeight="1">
      <c r="A17" s="4"/>
      <c r="B17" s="8"/>
      <c r="C17" s="621"/>
      <c r="D17" s="372" t="s">
        <v>105</v>
      </c>
      <c r="E17" s="18"/>
      <c r="F17" s="338">
        <v>129869</v>
      </c>
      <c r="G17" s="338"/>
      <c r="H17" s="338">
        <v>130452</v>
      </c>
      <c r="I17" s="338"/>
      <c r="J17" s="338">
        <v>130508</v>
      </c>
      <c r="K17" s="338"/>
      <c r="L17" s="338">
        <v>127904</v>
      </c>
      <c r="M17" s="338"/>
      <c r="N17" s="338">
        <v>128282</v>
      </c>
      <c r="O17" s="338"/>
      <c r="P17" s="338">
        <v>129184</v>
      </c>
      <c r="Q17" s="338"/>
      <c r="R17" s="338">
        <v>129842</v>
      </c>
      <c r="S17" s="338"/>
      <c r="T17" s="338">
        <v>129977</v>
      </c>
      <c r="U17" s="338"/>
      <c r="V17" s="338">
        <v>130094</v>
      </c>
      <c r="W17" s="22"/>
      <c r="X17" s="4"/>
      <c r="Y17" s="1"/>
    </row>
    <row r="18" spans="1:25" ht="13.5" customHeight="1">
      <c r="A18" s="4"/>
      <c r="B18" s="8"/>
      <c r="C18" s="621"/>
      <c r="D18" s="372" t="s">
        <v>104</v>
      </c>
      <c r="E18" s="18"/>
      <c r="F18" s="338">
        <v>574615</v>
      </c>
      <c r="G18" s="338"/>
      <c r="H18" s="338">
        <v>576347</v>
      </c>
      <c r="I18" s="338"/>
      <c r="J18" s="338">
        <v>575991</v>
      </c>
      <c r="K18" s="338"/>
      <c r="L18" s="338">
        <v>573389</v>
      </c>
      <c r="M18" s="338"/>
      <c r="N18" s="338">
        <v>574064</v>
      </c>
      <c r="O18" s="338"/>
      <c r="P18" s="338">
        <v>575568</v>
      </c>
      <c r="Q18" s="338"/>
      <c r="R18" s="338">
        <v>576851</v>
      </c>
      <c r="S18" s="338"/>
      <c r="T18" s="338">
        <v>577243</v>
      </c>
      <c r="U18" s="338"/>
      <c r="V18" s="338">
        <v>577414</v>
      </c>
      <c r="W18" s="22"/>
      <c r="X18" s="4"/>
      <c r="Y18" s="1"/>
    </row>
    <row r="19" spans="1:25" ht="4.5" customHeight="1">
      <c r="A19" s="4"/>
      <c r="B19" s="8"/>
      <c r="C19" s="621"/>
      <c r="D19" s="18"/>
      <c r="E19" s="18"/>
      <c r="F19" s="338"/>
      <c r="G19" s="338"/>
      <c r="H19" s="338"/>
      <c r="I19" s="338"/>
      <c r="J19" s="338"/>
      <c r="K19" s="338"/>
      <c r="L19" s="338"/>
      <c r="M19" s="338"/>
      <c r="N19" s="338"/>
      <c r="O19" s="338"/>
      <c r="P19" s="338"/>
      <c r="Q19" s="338"/>
      <c r="R19" s="338"/>
      <c r="S19" s="338"/>
      <c r="T19" s="338"/>
      <c r="U19" s="338"/>
      <c r="V19" s="338"/>
      <c r="W19" s="22"/>
      <c r="X19" s="4"/>
      <c r="Y19" s="1"/>
    </row>
    <row r="20" spans="1:25" s="106" customFormat="1" ht="23.25" customHeight="1">
      <c r="A20" s="102"/>
      <c r="B20" s="103"/>
      <c r="C20" s="1736" t="s">
        <v>287</v>
      </c>
      <c r="D20" s="1736"/>
      <c r="E20" s="104"/>
      <c r="F20" s="126">
        <v>161293</v>
      </c>
      <c r="G20" s="126"/>
      <c r="H20" s="126">
        <v>162321</v>
      </c>
      <c r="I20" s="126"/>
      <c r="J20" s="126">
        <v>163374</v>
      </c>
      <c r="K20" s="126"/>
      <c r="L20" s="126">
        <v>164443</v>
      </c>
      <c r="M20" s="126"/>
      <c r="N20" s="126">
        <v>165255</v>
      </c>
      <c r="O20" s="126"/>
      <c r="P20" s="126">
        <v>166399</v>
      </c>
      <c r="Q20" s="126"/>
      <c r="R20" s="126">
        <v>167355</v>
      </c>
      <c r="S20" s="126"/>
      <c r="T20" s="126">
        <v>168862</v>
      </c>
      <c r="U20" s="126"/>
      <c r="V20" s="126">
        <v>171077</v>
      </c>
      <c r="W20" s="22"/>
      <c r="X20" s="4"/>
      <c r="Y20" s="1"/>
    </row>
    <row r="21" spans="1:25" ht="12.75" customHeight="1">
      <c r="A21" s="4"/>
      <c r="B21" s="8"/>
      <c r="C21" s="1737" t="s">
        <v>688</v>
      </c>
      <c r="D21" s="1737"/>
      <c r="E21" s="1737"/>
      <c r="F21" s="1737"/>
      <c r="G21" s="1737"/>
      <c r="H21" s="1737"/>
      <c r="I21" s="1737"/>
      <c r="J21" s="1737"/>
      <c r="K21" s="1737"/>
      <c r="L21" s="1737"/>
      <c r="M21" s="1737"/>
      <c r="N21" s="1737"/>
      <c r="O21" s="1737"/>
      <c r="P21" s="1737"/>
      <c r="Q21" s="1737"/>
      <c r="R21" s="1737"/>
      <c r="S21" s="1737"/>
      <c r="T21" s="1737"/>
      <c r="U21" s="1737"/>
      <c r="V21" s="1737"/>
      <c r="W21" s="22"/>
      <c r="X21" s="339"/>
      <c r="Y21" s="339"/>
    </row>
    <row r="22" spans="1:25" ht="6.75" customHeight="1" thickBot="1">
      <c r="A22" s="4"/>
      <c r="B22" s="8"/>
      <c r="C22" s="340"/>
      <c r="D22" s="340"/>
      <c r="E22" s="340"/>
      <c r="F22" s="340"/>
      <c r="G22" s="340"/>
      <c r="H22" s="340"/>
      <c r="I22" s="340"/>
      <c r="J22" s="340"/>
      <c r="K22" s="340"/>
      <c r="L22" s="340"/>
      <c r="M22" s="340"/>
      <c r="N22" s="340"/>
      <c r="O22" s="340"/>
      <c r="P22" s="340"/>
      <c r="Q22" s="340"/>
      <c r="R22" s="340"/>
      <c r="S22" s="340"/>
      <c r="T22" s="340"/>
      <c r="U22" s="340"/>
      <c r="V22" s="340"/>
      <c r="W22" s="22"/>
      <c r="X22" s="339"/>
      <c r="Y22" s="339"/>
    </row>
    <row r="23" spans="1:25" ht="13.5" customHeight="1" thickBot="1">
      <c r="A23" s="4"/>
      <c r="B23" s="8"/>
      <c r="C23" s="325" t="s">
        <v>20</v>
      </c>
      <c r="D23" s="326"/>
      <c r="E23" s="326"/>
      <c r="F23" s="373"/>
      <c r="G23" s="373"/>
      <c r="H23" s="373"/>
      <c r="I23" s="373"/>
      <c r="J23" s="373"/>
      <c r="K23" s="373"/>
      <c r="L23" s="373"/>
      <c r="M23" s="373"/>
      <c r="N23" s="373"/>
      <c r="O23" s="373"/>
      <c r="P23" s="373"/>
      <c r="Q23" s="373"/>
      <c r="R23" s="373"/>
      <c r="S23" s="373"/>
      <c r="T23" s="373"/>
      <c r="U23" s="373"/>
      <c r="V23" s="368"/>
      <c r="W23" s="22"/>
      <c r="X23" s="4"/>
      <c r="Y23" s="1"/>
    </row>
    <row r="24" spans="1:25" ht="9.75" customHeight="1">
      <c r="A24" s="4"/>
      <c r="B24" s="8"/>
      <c r="C24" s="341" t="s">
        <v>118</v>
      </c>
      <c r="D24" s="18"/>
      <c r="E24" s="18"/>
      <c r="F24" s="168"/>
      <c r="G24" s="168"/>
      <c r="H24" s="168"/>
      <c r="I24" s="168"/>
      <c r="J24" s="168"/>
      <c r="K24" s="168"/>
      <c r="L24" s="168"/>
      <c r="M24" s="168"/>
      <c r="N24" s="168"/>
      <c r="O24" s="168"/>
      <c r="P24" s="168"/>
      <c r="Q24" s="168"/>
      <c r="R24" s="168"/>
      <c r="S24" s="168"/>
      <c r="T24" s="168"/>
      <c r="U24" s="168"/>
      <c r="V24" s="168"/>
      <c r="W24" s="22"/>
      <c r="X24" s="4"/>
    </row>
    <row r="25" spans="1:25" ht="15" customHeight="1">
      <c r="A25" s="4"/>
      <c r="B25" s="8"/>
      <c r="C25" s="1735" t="s">
        <v>288</v>
      </c>
      <c r="D25" s="1735"/>
      <c r="E25" s="104"/>
      <c r="F25" s="122"/>
      <c r="G25" s="122"/>
      <c r="H25" s="122"/>
      <c r="I25" s="122"/>
      <c r="J25" s="122"/>
      <c r="K25" s="122"/>
      <c r="L25" s="122"/>
      <c r="M25" s="122"/>
      <c r="N25" s="122"/>
      <c r="O25" s="122"/>
      <c r="P25" s="122"/>
      <c r="Q25" s="122"/>
      <c r="R25" s="122"/>
      <c r="S25" s="122"/>
      <c r="T25" s="122"/>
      <c r="U25" s="122"/>
      <c r="V25" s="122"/>
      <c r="W25" s="22"/>
      <c r="X25" s="4"/>
    </row>
    <row r="26" spans="1:25" s="12" customFormat="1" ht="15" customHeight="1">
      <c r="A26" s="11"/>
      <c r="B26" s="21"/>
      <c r="C26" s="342" t="s">
        <v>289</v>
      </c>
      <c r="D26" s="308"/>
      <c r="E26" s="308"/>
      <c r="F26" s="343">
        <v>1192061</v>
      </c>
      <c r="G26" s="343"/>
      <c r="H26" s="343">
        <v>1196335</v>
      </c>
      <c r="I26" s="343"/>
      <c r="J26" s="343">
        <v>1200433</v>
      </c>
      <c r="K26" s="343"/>
      <c r="L26" s="343">
        <v>1204401</v>
      </c>
      <c r="M26" s="343"/>
      <c r="N26" s="343">
        <v>1208728</v>
      </c>
      <c r="O26" s="343"/>
      <c r="P26" s="343">
        <v>1209828</v>
      </c>
      <c r="Q26" s="343"/>
      <c r="R26" s="343">
        <v>1210029</v>
      </c>
      <c r="S26" s="343"/>
      <c r="T26" s="343">
        <v>1155073</v>
      </c>
      <c r="U26" s="343"/>
      <c r="V26" s="343">
        <v>1156526</v>
      </c>
      <c r="W26" s="22"/>
      <c r="X26" s="11"/>
    </row>
    <row r="27" spans="1:25" ht="15" customHeight="1">
      <c r="A27" s="4"/>
      <c r="B27" s="8"/>
      <c r="C27" s="1738" t="s">
        <v>290</v>
      </c>
      <c r="D27" s="1738"/>
      <c r="E27" s="18"/>
      <c r="F27" s="336">
        <v>71497</v>
      </c>
      <c r="G27" s="343"/>
      <c r="H27" s="336">
        <v>71920</v>
      </c>
      <c r="I27" s="343"/>
      <c r="J27" s="336">
        <v>72254</v>
      </c>
      <c r="K27" s="343"/>
      <c r="L27" s="336">
        <v>72589</v>
      </c>
      <c r="M27" s="343"/>
      <c r="N27" s="336">
        <v>73397</v>
      </c>
      <c r="O27" s="343"/>
      <c r="P27" s="336">
        <v>73883</v>
      </c>
      <c r="Q27" s="343"/>
      <c r="R27" s="336">
        <v>74138</v>
      </c>
      <c r="S27" s="343"/>
      <c r="T27" s="336">
        <v>69555</v>
      </c>
      <c r="U27" s="343"/>
      <c r="V27" s="336">
        <v>69771</v>
      </c>
      <c r="W27" s="105"/>
      <c r="X27" s="4"/>
    </row>
    <row r="28" spans="1:25" ht="15" customHeight="1">
      <c r="A28" s="4"/>
      <c r="B28" s="8"/>
      <c r="C28" s="1738" t="s">
        <v>291</v>
      </c>
      <c r="D28" s="1738"/>
      <c r="E28" s="18"/>
      <c r="F28" s="336">
        <v>5344</v>
      </c>
      <c r="G28" s="343"/>
      <c r="H28" s="336">
        <v>5121</v>
      </c>
      <c r="I28" s="343"/>
      <c r="J28" s="336">
        <v>1695</v>
      </c>
      <c r="K28" s="343"/>
      <c r="L28" s="336">
        <v>2244</v>
      </c>
      <c r="M28" s="343"/>
      <c r="N28" s="336">
        <v>1267</v>
      </c>
      <c r="O28" s="343"/>
      <c r="P28" s="336">
        <v>1930</v>
      </c>
      <c r="Q28" s="343"/>
      <c r="R28" s="336">
        <v>1972</v>
      </c>
      <c r="S28" s="343"/>
      <c r="T28" s="336">
        <v>4046</v>
      </c>
      <c r="U28" s="343"/>
      <c r="V28" s="336">
        <v>3933</v>
      </c>
      <c r="W28" s="22"/>
      <c r="X28" s="117"/>
      <c r="Y28" s="117"/>
    </row>
    <row r="29" spans="1:25" ht="15" customHeight="1">
      <c r="A29" s="4"/>
      <c r="B29" s="8"/>
      <c r="C29" s="1738" t="s">
        <v>292</v>
      </c>
      <c r="D29" s="1738"/>
      <c r="E29" s="18"/>
      <c r="F29" s="343">
        <v>12386</v>
      </c>
      <c r="G29" s="343"/>
      <c r="H29" s="343">
        <v>12401</v>
      </c>
      <c r="I29" s="343"/>
      <c r="J29" s="343">
        <v>12403</v>
      </c>
      <c r="K29" s="343"/>
      <c r="L29" s="343">
        <v>12474</v>
      </c>
      <c r="M29" s="343"/>
      <c r="N29" s="343">
        <v>12512</v>
      </c>
      <c r="O29" s="343"/>
      <c r="P29" s="343">
        <v>12557</v>
      </c>
      <c r="Q29" s="343"/>
      <c r="R29" s="343">
        <v>12571</v>
      </c>
      <c r="S29" s="343"/>
      <c r="T29" s="343">
        <v>12561</v>
      </c>
      <c r="U29" s="343"/>
      <c r="V29" s="343">
        <v>12555</v>
      </c>
      <c r="W29" s="22"/>
      <c r="X29" s="4"/>
    </row>
    <row r="30" spans="1:25" ht="15" customHeight="1">
      <c r="A30" s="4"/>
      <c r="B30" s="8"/>
      <c r="C30" s="1738" t="s">
        <v>293</v>
      </c>
      <c r="D30" s="1738"/>
      <c r="E30" s="18"/>
      <c r="F30" s="336">
        <v>12212</v>
      </c>
      <c r="G30" s="343"/>
      <c r="H30" s="336">
        <v>12236</v>
      </c>
      <c r="I30" s="343"/>
      <c r="J30" s="336">
        <v>12218</v>
      </c>
      <c r="K30" s="343"/>
      <c r="L30" s="336">
        <v>12256</v>
      </c>
      <c r="M30" s="343"/>
      <c r="N30" s="336">
        <v>12292</v>
      </c>
      <c r="O30" s="343"/>
      <c r="P30" s="336">
        <v>12318</v>
      </c>
      <c r="Q30" s="343"/>
      <c r="R30" s="336">
        <v>12273</v>
      </c>
      <c r="S30" s="343"/>
      <c r="T30" s="336">
        <v>12124</v>
      </c>
      <c r="U30" s="343"/>
      <c r="V30" s="336">
        <v>12045</v>
      </c>
      <c r="W30" s="22"/>
      <c r="X30" s="4"/>
    </row>
    <row r="31" spans="1:25" s="377" customFormat="1" ht="14.25" customHeight="1">
      <c r="A31" s="1414"/>
      <c r="B31" s="374"/>
      <c r="C31" s="1739" t="s">
        <v>689</v>
      </c>
      <c r="D31" s="1739"/>
      <c r="E31" s="1739"/>
      <c r="F31" s="1739"/>
      <c r="G31" s="1739"/>
      <c r="H31" s="1739"/>
      <c r="I31" s="1739"/>
      <c r="J31" s="1739"/>
      <c r="K31" s="1739"/>
      <c r="L31" s="1739"/>
      <c r="M31" s="1739"/>
      <c r="N31" s="1739"/>
      <c r="O31" s="1739"/>
      <c r="P31" s="1739"/>
      <c r="Q31" s="1739"/>
      <c r="R31" s="1739"/>
      <c r="S31" s="1739"/>
      <c r="T31" s="1739"/>
      <c r="U31" s="1739"/>
      <c r="V31" s="1739"/>
      <c r="W31" s="375"/>
      <c r="X31" s="376"/>
    </row>
    <row r="32" spans="1:25" ht="6.75" customHeight="1" thickBot="1">
      <c r="A32" s="4"/>
      <c r="B32" s="8"/>
      <c r="C32" s="378"/>
      <c r="D32" s="378"/>
      <c r="E32" s="378"/>
      <c r="F32" s="379"/>
      <c r="G32" s="379"/>
      <c r="H32" s="379"/>
      <c r="I32" s="379"/>
      <c r="J32" s="379"/>
      <c r="K32" s="379"/>
      <c r="L32" s="379"/>
      <c r="M32" s="379"/>
      <c r="N32" s="379"/>
      <c r="O32" s="379"/>
      <c r="P32" s="379"/>
      <c r="Q32" s="379"/>
      <c r="R32" s="380"/>
      <c r="S32" s="379"/>
      <c r="T32" s="379"/>
      <c r="U32" s="379"/>
      <c r="V32" s="380"/>
      <c r="W32" s="22"/>
      <c r="X32" s="381"/>
    </row>
    <row r="33" spans="1:25" ht="13.5" customHeight="1" thickBot="1">
      <c r="A33" s="4"/>
      <c r="B33" s="8"/>
      <c r="C33" s="325" t="s">
        <v>2</v>
      </c>
      <c r="D33" s="326"/>
      <c r="E33" s="326"/>
      <c r="F33" s="373"/>
      <c r="G33" s="373"/>
      <c r="H33" s="373"/>
      <c r="I33" s="373"/>
      <c r="J33" s="373"/>
      <c r="K33" s="373"/>
      <c r="L33" s="373"/>
      <c r="M33" s="373"/>
      <c r="N33" s="373"/>
      <c r="O33" s="373"/>
      <c r="P33" s="373"/>
      <c r="Q33" s="373"/>
      <c r="R33" s="373"/>
      <c r="S33" s="373"/>
      <c r="T33" s="373"/>
      <c r="U33" s="373"/>
      <c r="V33" s="368"/>
      <c r="W33" s="22"/>
      <c r="X33" s="4"/>
    </row>
    <row r="34" spans="1:25" ht="9.75" customHeight="1">
      <c r="A34" s="4"/>
      <c r="B34" s="8"/>
      <c r="C34" s="341" t="s">
        <v>118</v>
      </c>
      <c r="D34" s="18"/>
      <c r="E34" s="1418"/>
      <c r="F34" s="371"/>
      <c r="G34" s="371"/>
      <c r="H34" s="371"/>
      <c r="I34" s="371"/>
      <c r="J34" s="371"/>
      <c r="K34" s="382"/>
      <c r="L34" s="371"/>
      <c r="M34" s="371"/>
      <c r="N34" s="371"/>
      <c r="O34" s="371"/>
      <c r="P34" s="371"/>
      <c r="Q34" s="371"/>
      <c r="R34" s="371"/>
      <c r="S34" s="371"/>
      <c r="T34" s="371"/>
      <c r="U34" s="371"/>
      <c r="V34" s="371"/>
      <c r="W34" s="22"/>
      <c r="X34" s="4"/>
    </row>
    <row r="35" spans="1:25" ht="18.75" customHeight="1">
      <c r="A35" s="4"/>
      <c r="B35" s="8"/>
      <c r="C35" s="1735" t="s">
        <v>294</v>
      </c>
      <c r="D35" s="1735"/>
      <c r="E35" s="383"/>
      <c r="F35" s="384">
        <f t="shared" ref="F35:V35" si="4">+F36+F37</f>
        <v>16006</v>
      </c>
      <c r="G35" s="384">
        <f t="shared" si="4"/>
        <v>0</v>
      </c>
      <c r="H35" s="384">
        <f t="shared" si="4"/>
        <v>17450</v>
      </c>
      <c r="I35" s="384">
        <f t="shared" si="4"/>
        <v>0</v>
      </c>
      <c r="J35" s="384">
        <f t="shared" si="4"/>
        <v>17500</v>
      </c>
      <c r="K35" s="384">
        <f t="shared" si="4"/>
        <v>0</v>
      </c>
      <c r="L35" s="384">
        <f t="shared" si="4"/>
        <v>25587</v>
      </c>
      <c r="M35" s="384">
        <f t="shared" si="4"/>
        <v>0</v>
      </c>
      <c r="N35" s="384">
        <f t="shared" si="4"/>
        <v>21680</v>
      </c>
      <c r="O35" s="384">
        <f t="shared" si="4"/>
        <v>0</v>
      </c>
      <c r="P35" s="384">
        <f t="shared" si="4"/>
        <v>25671</v>
      </c>
      <c r="Q35" s="384">
        <f t="shared" si="4"/>
        <v>0</v>
      </c>
      <c r="R35" s="384">
        <f t="shared" si="4"/>
        <v>26927</v>
      </c>
      <c r="S35" s="384">
        <f t="shared" si="4"/>
        <v>0</v>
      </c>
      <c r="T35" s="384">
        <f t="shared" si="4"/>
        <v>29911</v>
      </c>
      <c r="U35" s="384"/>
      <c r="V35" s="384">
        <f t="shared" si="4"/>
        <v>27141</v>
      </c>
      <c r="W35" s="22"/>
      <c r="X35" s="4"/>
    </row>
    <row r="36" spans="1:25" ht="16.5" customHeight="1">
      <c r="A36" s="4"/>
      <c r="B36" s="8"/>
      <c r="C36" s="1740" t="s">
        <v>295</v>
      </c>
      <c r="D36" s="1740"/>
      <c r="E36" s="383"/>
      <c r="F36" s="385">
        <v>13727</v>
      </c>
      <c r="G36" s="385"/>
      <c r="H36" s="385">
        <v>14721</v>
      </c>
      <c r="I36" s="385"/>
      <c r="J36" s="385">
        <v>14846</v>
      </c>
      <c r="K36" s="385"/>
      <c r="L36" s="385">
        <v>23133</v>
      </c>
      <c r="M36" s="385"/>
      <c r="N36" s="385">
        <v>19260</v>
      </c>
      <c r="O36" s="385"/>
      <c r="P36" s="385">
        <v>22535</v>
      </c>
      <c r="Q36" s="385"/>
      <c r="R36" s="385">
        <v>23948</v>
      </c>
      <c r="S36" s="385"/>
      <c r="T36" s="385">
        <v>25791</v>
      </c>
      <c r="U36" s="385"/>
      <c r="V36" s="385">
        <v>22788</v>
      </c>
      <c r="W36" s="22"/>
      <c r="X36" s="4"/>
    </row>
    <row r="37" spans="1:25" ht="24" customHeight="1">
      <c r="A37" s="4"/>
      <c r="B37" s="8"/>
      <c r="C37" s="1740" t="s">
        <v>296</v>
      </c>
      <c r="D37" s="1740"/>
      <c r="E37" s="383"/>
      <c r="F37" s="385">
        <v>2279</v>
      </c>
      <c r="G37" s="385"/>
      <c r="H37" s="385">
        <v>2729</v>
      </c>
      <c r="I37" s="385"/>
      <c r="J37" s="385">
        <v>2654</v>
      </c>
      <c r="K37" s="385"/>
      <c r="L37" s="385">
        <v>2454</v>
      </c>
      <c r="M37" s="385"/>
      <c r="N37" s="385">
        <v>2420</v>
      </c>
      <c r="O37" s="385"/>
      <c r="P37" s="385">
        <v>3136</v>
      </c>
      <c r="Q37" s="385"/>
      <c r="R37" s="385">
        <v>2979</v>
      </c>
      <c r="S37" s="385"/>
      <c r="T37" s="385">
        <v>4120</v>
      </c>
      <c r="U37" s="385"/>
      <c r="V37" s="385">
        <v>4353</v>
      </c>
      <c r="W37" s="22"/>
      <c r="X37" s="4"/>
      <c r="Y37" s="107"/>
    </row>
    <row r="38" spans="1:25" ht="9.75" customHeight="1">
      <c r="A38" s="4"/>
      <c r="B38" s="8"/>
      <c r="C38" s="1734" t="s">
        <v>297</v>
      </c>
      <c r="D38" s="1734"/>
      <c r="E38" s="1734"/>
      <c r="F38" s="1734"/>
      <c r="G38" s="1734"/>
      <c r="H38" s="1734"/>
      <c r="I38" s="1734"/>
      <c r="J38" s="1734"/>
      <c r="K38" s="1734"/>
      <c r="L38" s="1734"/>
      <c r="M38" s="1734"/>
      <c r="N38" s="1734"/>
      <c r="O38" s="1734"/>
      <c r="P38" s="1734"/>
      <c r="Q38" s="1734"/>
      <c r="R38" s="1734"/>
      <c r="S38" s="1734"/>
      <c r="T38" s="1734"/>
      <c r="U38" s="1734"/>
      <c r="V38" s="1734"/>
      <c r="W38" s="22"/>
      <c r="X38" s="4"/>
    </row>
    <row r="39" spans="1:25" s="390" customFormat="1" ht="19.5" customHeight="1">
      <c r="A39" s="386"/>
      <c r="B39" s="387"/>
      <c r="C39" s="1735" t="s">
        <v>298</v>
      </c>
      <c r="D39" s="1735"/>
      <c r="E39" s="388"/>
      <c r="F39" s="384">
        <f t="shared" ref="F39:V39" si="5">+F40+F41+F42+F43</f>
        <v>286863</v>
      </c>
      <c r="G39" s="384">
        <f t="shared" si="5"/>
        <v>0</v>
      </c>
      <c r="H39" s="384">
        <f t="shared" si="5"/>
        <v>285336</v>
      </c>
      <c r="I39" s="384">
        <f t="shared" si="5"/>
        <v>0</v>
      </c>
      <c r="J39" s="384">
        <f t="shared" si="5"/>
        <v>286606</v>
      </c>
      <c r="K39" s="384">
        <f t="shared" si="5"/>
        <v>0</v>
      </c>
      <c r="L39" s="384">
        <f t="shared" si="5"/>
        <v>297470</v>
      </c>
      <c r="M39" s="384">
        <f t="shared" si="5"/>
        <v>0</v>
      </c>
      <c r="N39" s="384">
        <f t="shared" si="5"/>
        <v>293436</v>
      </c>
      <c r="O39" s="384">
        <f t="shared" si="5"/>
        <v>0</v>
      </c>
      <c r="P39" s="384">
        <f t="shared" si="5"/>
        <v>309381</v>
      </c>
      <c r="Q39" s="384">
        <f t="shared" si="5"/>
        <v>0</v>
      </c>
      <c r="R39" s="384">
        <f t="shared" si="5"/>
        <v>317118</v>
      </c>
      <c r="S39" s="384">
        <f t="shared" si="5"/>
        <v>0</v>
      </c>
      <c r="T39" s="384">
        <f t="shared" si="5"/>
        <v>334184</v>
      </c>
      <c r="U39" s="384"/>
      <c r="V39" s="384">
        <f t="shared" si="5"/>
        <v>351959</v>
      </c>
      <c r="W39" s="389"/>
      <c r="X39" s="386"/>
    </row>
    <row r="40" spans="1:25" s="12" customFormat="1" ht="17.25" customHeight="1">
      <c r="A40" s="11"/>
      <c r="B40" s="21"/>
      <c r="C40" s="1740" t="s">
        <v>295</v>
      </c>
      <c r="D40" s="1740"/>
      <c r="E40" s="391"/>
      <c r="F40" s="385">
        <v>233863</v>
      </c>
      <c r="G40" s="385"/>
      <c r="H40" s="385">
        <v>233305</v>
      </c>
      <c r="I40" s="385"/>
      <c r="J40" s="385">
        <v>234659</v>
      </c>
      <c r="K40" s="385"/>
      <c r="L40" s="385">
        <v>244233</v>
      </c>
      <c r="M40" s="385"/>
      <c r="N40" s="385">
        <v>241555</v>
      </c>
      <c r="O40" s="385"/>
      <c r="P40" s="385">
        <v>254245</v>
      </c>
      <c r="Q40" s="385"/>
      <c r="R40" s="385">
        <v>261093</v>
      </c>
      <c r="S40" s="385"/>
      <c r="T40" s="385">
        <v>276434</v>
      </c>
      <c r="U40" s="385"/>
      <c r="V40" s="385">
        <v>289219</v>
      </c>
      <c r="W40" s="392"/>
      <c r="X40" s="11"/>
    </row>
    <row r="41" spans="1:25" s="12" customFormat="1" ht="19.5" customHeight="1">
      <c r="A41" s="11"/>
      <c r="B41" s="21"/>
      <c r="C41" s="1740" t="s">
        <v>296</v>
      </c>
      <c r="D41" s="1740"/>
      <c r="E41" s="391"/>
      <c r="F41" s="385">
        <v>26397</v>
      </c>
      <c r="G41" s="385"/>
      <c r="H41" s="385">
        <v>25781</v>
      </c>
      <c r="I41" s="385"/>
      <c r="J41" s="385">
        <v>25871</v>
      </c>
      <c r="K41" s="385"/>
      <c r="L41" s="385">
        <v>26112</v>
      </c>
      <c r="M41" s="385"/>
      <c r="N41" s="385">
        <v>24645</v>
      </c>
      <c r="O41" s="385"/>
      <c r="P41" s="385">
        <v>26250</v>
      </c>
      <c r="Q41" s="385"/>
      <c r="R41" s="385">
        <v>26949</v>
      </c>
      <c r="S41" s="385"/>
      <c r="T41" s="385">
        <v>28378</v>
      </c>
      <c r="U41" s="385"/>
      <c r="V41" s="385">
        <v>31582</v>
      </c>
      <c r="W41" s="392"/>
      <c r="X41" s="11"/>
    </row>
    <row r="42" spans="1:25" s="12" customFormat="1" ht="21.75" customHeight="1">
      <c r="A42" s="11"/>
      <c r="B42" s="21"/>
      <c r="C42" s="1740" t="s">
        <v>299</v>
      </c>
      <c r="D42" s="1740"/>
      <c r="E42" s="391"/>
      <c r="F42" s="385">
        <v>26575</v>
      </c>
      <c r="G42" s="385"/>
      <c r="H42" s="385">
        <v>26225</v>
      </c>
      <c r="I42" s="385"/>
      <c r="J42" s="385">
        <v>26052</v>
      </c>
      <c r="K42" s="385"/>
      <c r="L42" s="385">
        <v>27097</v>
      </c>
      <c r="M42" s="385"/>
      <c r="N42" s="385">
        <v>27212</v>
      </c>
      <c r="O42" s="385"/>
      <c r="P42" s="385">
        <v>28861</v>
      </c>
      <c r="Q42" s="385"/>
      <c r="R42" s="385">
        <v>29049</v>
      </c>
      <c r="S42" s="385"/>
      <c r="T42" s="385">
        <v>29345</v>
      </c>
      <c r="U42" s="385"/>
      <c r="V42" s="385">
        <v>31133</v>
      </c>
      <c r="W42" s="392"/>
      <c r="X42" s="11"/>
    </row>
    <row r="43" spans="1:25" s="12" customFormat="1" ht="23.25" customHeight="1">
      <c r="A43" s="11"/>
      <c r="B43" s="21"/>
      <c r="C43" s="1740" t="s">
        <v>300</v>
      </c>
      <c r="D43" s="1740"/>
      <c r="E43" s="391"/>
      <c r="F43" s="385">
        <v>28</v>
      </c>
      <c r="G43" s="385"/>
      <c r="H43" s="385">
        <v>25</v>
      </c>
      <c r="I43" s="385"/>
      <c r="J43" s="385">
        <v>24</v>
      </c>
      <c r="K43" s="385"/>
      <c r="L43" s="385">
        <v>28</v>
      </c>
      <c r="M43" s="385"/>
      <c r="N43" s="385">
        <v>24</v>
      </c>
      <c r="O43" s="385"/>
      <c r="P43" s="385">
        <v>25</v>
      </c>
      <c r="Q43" s="385"/>
      <c r="R43" s="385">
        <v>27</v>
      </c>
      <c r="S43" s="385"/>
      <c r="T43" s="385">
        <v>27</v>
      </c>
      <c r="U43" s="385"/>
      <c r="V43" s="385">
        <v>25</v>
      </c>
      <c r="W43" s="392"/>
      <c r="X43" s="11"/>
      <c r="Y43" s="360"/>
    </row>
    <row r="44" spans="1:25" ht="18" customHeight="1">
      <c r="A44" s="4"/>
      <c r="B44" s="8"/>
      <c r="C44" s="1735" t="s">
        <v>301</v>
      </c>
      <c r="D44" s="1735"/>
      <c r="E44" s="383"/>
      <c r="F44" s="384" t="e">
        <f>+F45+F46+F47+F48+F49</f>
        <v>#REF!</v>
      </c>
      <c r="G44" s="384" t="e">
        <f t="shared" ref="G44:V44" si="6">+G45+G46+G47+G48+G49</f>
        <v>#REF!</v>
      </c>
      <c r="H44" s="384" t="e">
        <f t="shared" si="6"/>
        <v>#REF!</v>
      </c>
      <c r="I44" s="384" t="e">
        <f t="shared" si="6"/>
        <v>#REF!</v>
      </c>
      <c r="J44" s="384" t="e">
        <f t="shared" si="6"/>
        <v>#REF!</v>
      </c>
      <c r="K44" s="384" t="e">
        <f t="shared" si="6"/>
        <v>#REF!</v>
      </c>
      <c r="L44" s="384" t="e">
        <f t="shared" si="6"/>
        <v>#REF!</v>
      </c>
      <c r="M44" s="384" t="e">
        <f t="shared" si="6"/>
        <v>#REF!</v>
      </c>
      <c r="N44" s="384" t="e">
        <f t="shared" si="6"/>
        <v>#REF!</v>
      </c>
      <c r="O44" s="384" t="e">
        <f t="shared" si="6"/>
        <v>#REF!</v>
      </c>
      <c r="P44" s="384" t="e">
        <f t="shared" si="6"/>
        <v>#REF!</v>
      </c>
      <c r="Q44" s="384" t="e">
        <f t="shared" si="6"/>
        <v>#REF!</v>
      </c>
      <c r="R44" s="384" t="e">
        <f t="shared" si="6"/>
        <v>#REF!</v>
      </c>
      <c r="S44" s="384" t="e">
        <f t="shared" si="6"/>
        <v>#REF!</v>
      </c>
      <c r="T44" s="384">
        <f>+T45+T46+T47+T48+T49</f>
        <v>18995</v>
      </c>
      <c r="U44" s="384" t="e">
        <f t="shared" si="6"/>
        <v>#REF!</v>
      </c>
      <c r="V44" s="384" t="e">
        <f t="shared" si="6"/>
        <v>#REF!</v>
      </c>
      <c r="W44" s="22"/>
      <c r="X44" s="4"/>
      <c r="Y44" s="107"/>
    </row>
    <row r="45" spans="1:25" ht="13.5" customHeight="1">
      <c r="A45" s="4"/>
      <c r="B45" s="8"/>
      <c r="C45" s="1741" t="s">
        <v>302</v>
      </c>
      <c r="D45" s="1740"/>
      <c r="E45" s="383"/>
      <c r="F45" s="1415">
        <v>5770</v>
      </c>
      <c r="G45" s="1415"/>
      <c r="H45" s="1415">
        <v>5579</v>
      </c>
      <c r="I45" s="1415"/>
      <c r="J45" s="1415">
        <v>5467</v>
      </c>
      <c r="K45" s="1415"/>
      <c r="L45" s="1415">
        <v>5442</v>
      </c>
      <c r="M45" s="1415"/>
      <c r="N45" s="1415">
        <v>5356</v>
      </c>
      <c r="O45" s="1415"/>
      <c r="P45" s="1415">
        <v>5736</v>
      </c>
      <c r="Q45" s="1415"/>
      <c r="R45" s="1415">
        <v>5895</v>
      </c>
      <c r="S45" s="1415"/>
      <c r="T45" s="1415">
        <v>6037</v>
      </c>
      <c r="U45" s="1415"/>
      <c r="V45" s="1415">
        <v>6471</v>
      </c>
      <c r="W45" s="22"/>
      <c r="X45" s="4"/>
    </row>
    <row r="46" spans="1:25" ht="13.5" customHeight="1">
      <c r="A46" s="4"/>
      <c r="B46" s="8"/>
      <c r="C46" s="1741" t="s">
        <v>303</v>
      </c>
      <c r="D46" s="1740"/>
      <c r="E46" s="383"/>
      <c r="F46" s="1415">
        <v>4508</v>
      </c>
      <c r="G46" s="1415"/>
      <c r="H46" s="1415">
        <v>4408</v>
      </c>
      <c r="I46" s="1415"/>
      <c r="J46" s="1415">
        <v>4243</v>
      </c>
      <c r="K46" s="1415"/>
      <c r="L46" s="1415">
        <v>4332</v>
      </c>
      <c r="M46" s="1415"/>
      <c r="N46" s="1415">
        <v>4281</v>
      </c>
      <c r="O46" s="1415"/>
      <c r="P46" s="1415">
        <v>4563</v>
      </c>
      <c r="Q46" s="1415"/>
      <c r="R46" s="1415">
        <v>4808</v>
      </c>
      <c r="S46" s="1415"/>
      <c r="T46" s="1415">
        <v>4852</v>
      </c>
      <c r="U46" s="1415"/>
      <c r="V46" s="1415">
        <v>5123</v>
      </c>
      <c r="W46" s="22"/>
      <c r="X46" s="4"/>
    </row>
    <row r="47" spans="1:25" ht="13.5" customHeight="1">
      <c r="A47" s="4"/>
      <c r="B47" s="8"/>
      <c r="C47" s="1741" t="s">
        <v>304</v>
      </c>
      <c r="D47" s="1740"/>
      <c r="E47" s="383"/>
      <c r="F47" s="1415">
        <v>4031</v>
      </c>
      <c r="G47" s="1415"/>
      <c r="H47" s="1415">
        <v>3758</v>
      </c>
      <c r="I47" s="1415"/>
      <c r="J47" s="1415">
        <v>3541</v>
      </c>
      <c r="K47" s="1415"/>
      <c r="L47" s="1415">
        <v>3675</v>
      </c>
      <c r="M47" s="1415"/>
      <c r="N47" s="1415">
        <v>3773</v>
      </c>
      <c r="O47" s="1415"/>
      <c r="P47" s="1415">
        <v>4193</v>
      </c>
      <c r="Q47" s="1415"/>
      <c r="R47" s="1415">
        <v>4507</v>
      </c>
      <c r="S47" s="1415"/>
      <c r="T47" s="1415">
        <v>4575</v>
      </c>
      <c r="U47" s="1415"/>
      <c r="V47" s="1415">
        <v>5157</v>
      </c>
      <c r="W47" s="22"/>
      <c r="X47" s="4"/>
    </row>
    <row r="48" spans="1:25" ht="13.5" customHeight="1">
      <c r="A48" s="4"/>
      <c r="B48" s="8"/>
      <c r="C48" s="1741" t="s">
        <v>305</v>
      </c>
      <c r="D48" s="1740"/>
      <c r="E48" s="383"/>
      <c r="F48" s="1415">
        <v>1985</v>
      </c>
      <c r="G48" s="1415"/>
      <c r="H48" s="1415">
        <v>1874</v>
      </c>
      <c r="I48" s="1415"/>
      <c r="J48" s="1415">
        <v>1870</v>
      </c>
      <c r="K48" s="1415"/>
      <c r="L48" s="1415">
        <v>1937</v>
      </c>
      <c r="M48" s="1415"/>
      <c r="N48" s="1415">
        <v>1962</v>
      </c>
      <c r="O48" s="1415"/>
      <c r="P48" s="1415">
        <v>2131</v>
      </c>
      <c r="Q48" s="1415"/>
      <c r="R48" s="1415">
        <v>2289</v>
      </c>
      <c r="S48" s="1415"/>
      <c r="T48" s="1415">
        <v>2420</v>
      </c>
      <c r="U48" s="1415"/>
      <c r="V48" s="1415">
        <v>2745</v>
      </c>
      <c r="W48" s="22"/>
      <c r="X48" s="4"/>
    </row>
    <row r="49" spans="1:24" ht="13.5" customHeight="1">
      <c r="A49" s="4"/>
      <c r="B49" s="8"/>
      <c r="C49" s="1740" t="s">
        <v>273</v>
      </c>
      <c r="D49" s="1740"/>
      <c r="E49" s="1415" t="e">
        <f>+#REF!</f>
        <v>#REF!</v>
      </c>
      <c r="F49" s="1415" t="e">
        <f>+#REF!</f>
        <v>#REF!</v>
      </c>
      <c r="G49" s="1415" t="e">
        <f>+#REF!</f>
        <v>#REF!</v>
      </c>
      <c r="H49" s="1415" t="e">
        <f>+#REF!</f>
        <v>#REF!</v>
      </c>
      <c r="I49" s="1415" t="e">
        <f>+#REF!</f>
        <v>#REF!</v>
      </c>
      <c r="J49" s="1415" t="e">
        <f>+#REF!</f>
        <v>#REF!</v>
      </c>
      <c r="K49" s="1415" t="e">
        <f>+#REF!</f>
        <v>#REF!</v>
      </c>
      <c r="L49" s="1415" t="e">
        <f>+#REF!</f>
        <v>#REF!</v>
      </c>
      <c r="M49" s="1415" t="e">
        <f>+#REF!</f>
        <v>#REF!</v>
      </c>
      <c r="N49" s="1415" t="e">
        <f>+#REF!</f>
        <v>#REF!</v>
      </c>
      <c r="O49" s="1415" t="e">
        <f>+#REF!</f>
        <v>#REF!</v>
      </c>
      <c r="P49" s="1415" t="e">
        <f>+#REF!</f>
        <v>#REF!</v>
      </c>
      <c r="Q49" s="1415" t="e">
        <f>+#REF!</f>
        <v>#REF!</v>
      </c>
      <c r="R49" s="1415" t="e">
        <f>+#REF!</f>
        <v>#REF!</v>
      </c>
      <c r="S49" s="1415" t="e">
        <f>+#REF!</f>
        <v>#REF!</v>
      </c>
      <c r="T49" s="1415">
        <v>1111</v>
      </c>
      <c r="U49" s="1415" t="e">
        <f>+#REF!</f>
        <v>#REF!</v>
      </c>
      <c r="V49" s="1415" t="e">
        <f>+#REF!</f>
        <v>#REF!</v>
      </c>
      <c r="W49" s="22"/>
      <c r="X49" s="4"/>
    </row>
    <row r="50" spans="1:24" s="390" customFormat="1" ht="18.75" customHeight="1">
      <c r="A50" s="386"/>
      <c r="B50" s="387"/>
      <c r="C50" s="1416" t="s">
        <v>306</v>
      </c>
      <c r="D50" s="1416"/>
      <c r="E50" s="1416"/>
      <c r="F50" s="384"/>
      <c r="G50" s="384"/>
      <c r="H50" s="384"/>
      <c r="I50" s="384"/>
      <c r="J50" s="384"/>
      <c r="K50" s="384"/>
      <c r="L50" s="384"/>
      <c r="M50" s="384"/>
      <c r="N50" s="384"/>
      <c r="O50" s="384"/>
      <c r="P50" s="384"/>
      <c r="Q50" s="384"/>
      <c r="R50" s="384"/>
      <c r="S50" s="384"/>
      <c r="T50" s="384"/>
      <c r="U50" s="384"/>
      <c r="V50" s="384"/>
      <c r="W50" s="389"/>
      <c r="X50" s="386"/>
    </row>
    <row r="51" spans="1:24" s="12" customFormat="1" ht="13.5" customHeight="1">
      <c r="A51" s="11"/>
      <c r="B51" s="21"/>
      <c r="C51" s="1740" t="s">
        <v>307</v>
      </c>
      <c r="D51" s="1740"/>
      <c r="E51" s="391"/>
      <c r="F51" s="393">
        <v>497.42</v>
      </c>
      <c r="G51" s="393"/>
      <c r="H51" s="393">
        <v>496.65</v>
      </c>
      <c r="I51" s="393"/>
      <c r="J51" s="393">
        <v>501.13</v>
      </c>
      <c r="K51" s="393"/>
      <c r="L51" s="393">
        <v>504.15</v>
      </c>
      <c r="M51" s="393"/>
      <c r="N51" s="393">
        <v>509.65</v>
      </c>
      <c r="O51" s="393"/>
      <c r="P51" s="393">
        <v>501.52</v>
      </c>
      <c r="Q51" s="393"/>
      <c r="R51" s="393">
        <v>504.16</v>
      </c>
      <c r="S51" s="393"/>
      <c r="T51" s="393">
        <v>503.86</v>
      </c>
      <c r="U51" s="393"/>
      <c r="V51" s="393">
        <v>503.88</v>
      </c>
      <c r="W51" s="392"/>
      <c r="X51" s="11"/>
    </row>
    <row r="52" spans="1:24" s="12" customFormat="1" ht="13.5" customHeight="1">
      <c r="A52" s="11"/>
      <c r="B52" s="21"/>
      <c r="C52" s="1740" t="s">
        <v>308</v>
      </c>
      <c r="D52" s="1740"/>
      <c r="E52" s="391"/>
      <c r="F52" s="393">
        <v>17.11</v>
      </c>
      <c r="G52" s="393"/>
      <c r="H52" s="393">
        <v>17.11</v>
      </c>
      <c r="I52" s="393"/>
      <c r="J52" s="393">
        <v>17.14</v>
      </c>
      <c r="K52" s="393"/>
      <c r="L52" s="393">
        <v>17.37</v>
      </c>
      <c r="M52" s="393"/>
      <c r="N52" s="393">
        <v>17.41</v>
      </c>
      <c r="O52" s="393"/>
      <c r="P52" s="393">
        <v>17.37</v>
      </c>
      <c r="Q52" s="393"/>
      <c r="R52" s="393">
        <v>17.32</v>
      </c>
      <c r="S52" s="393"/>
      <c r="T52" s="393">
        <v>17.38</v>
      </c>
      <c r="U52" s="393"/>
      <c r="V52" s="393">
        <v>17.309999999999999</v>
      </c>
      <c r="W52" s="392"/>
      <c r="X52" s="11"/>
    </row>
    <row r="53" spans="1:24" ht="9.75" customHeight="1">
      <c r="A53" s="4"/>
      <c r="B53" s="8"/>
      <c r="C53" s="1742" t="s">
        <v>690</v>
      </c>
      <c r="D53" s="1742"/>
      <c r="E53" s="1742"/>
      <c r="F53" s="1742"/>
      <c r="G53" s="1742"/>
      <c r="H53" s="1742"/>
      <c r="I53" s="1742"/>
      <c r="J53" s="1742"/>
      <c r="K53" s="1742"/>
      <c r="L53" s="1742"/>
      <c r="M53" s="1742"/>
      <c r="N53" s="1742"/>
      <c r="O53" s="1742"/>
      <c r="P53" s="1742"/>
      <c r="Q53" s="1742"/>
      <c r="R53" s="1742"/>
      <c r="S53" s="1742"/>
      <c r="T53" s="1742"/>
      <c r="U53" s="1742"/>
      <c r="V53" s="1742"/>
      <c r="W53" s="22"/>
      <c r="X53" s="4"/>
    </row>
    <row r="54" spans="1:24" ht="6.75" customHeight="1" thickBot="1">
      <c r="A54" s="4"/>
      <c r="B54" s="8"/>
      <c r="C54" s="344"/>
      <c r="D54" s="344"/>
      <c r="E54" s="344"/>
      <c r="F54" s="344"/>
      <c r="G54" s="344"/>
      <c r="H54" s="344"/>
      <c r="I54" s="344"/>
      <c r="J54" s="344"/>
      <c r="K54" s="344"/>
      <c r="L54" s="344"/>
      <c r="M54" s="344"/>
      <c r="N54" s="344"/>
      <c r="O54" s="344"/>
      <c r="P54" s="344"/>
      <c r="Q54" s="344"/>
      <c r="R54" s="344"/>
      <c r="S54" s="344"/>
      <c r="T54" s="344"/>
      <c r="U54" s="344"/>
      <c r="V54" s="344"/>
      <c r="W54" s="22"/>
      <c r="X54" s="4"/>
    </row>
    <row r="55" spans="1:24" ht="13.5" customHeight="1" thickBot="1">
      <c r="A55" s="4"/>
      <c r="B55" s="8"/>
      <c r="C55" s="325" t="s">
        <v>26</v>
      </c>
      <c r="D55" s="325"/>
      <c r="E55" s="325"/>
      <c r="F55" s="325"/>
      <c r="G55" s="325"/>
      <c r="H55" s="325"/>
      <c r="I55" s="325"/>
      <c r="J55" s="325"/>
      <c r="K55" s="325"/>
      <c r="L55" s="325"/>
      <c r="M55" s="325"/>
      <c r="N55" s="325"/>
      <c r="O55" s="325"/>
      <c r="P55" s="325"/>
      <c r="Q55" s="325"/>
      <c r="R55" s="325"/>
      <c r="S55" s="325"/>
      <c r="T55" s="325"/>
      <c r="U55" s="325"/>
      <c r="V55" s="368"/>
      <c r="W55" s="22"/>
      <c r="X55" s="4"/>
    </row>
    <row r="56" spans="1:24" ht="9.75" customHeight="1">
      <c r="A56" s="4"/>
      <c r="B56" s="8"/>
      <c r="C56" s="345" t="s">
        <v>118</v>
      </c>
      <c r="D56" s="330"/>
      <c r="E56" s="383"/>
      <c r="F56" s="394"/>
      <c r="G56" s="394"/>
      <c r="H56" s="394"/>
      <c r="I56" s="394"/>
      <c r="J56" s="394"/>
      <c r="K56" s="394"/>
      <c r="L56" s="394"/>
      <c r="M56" s="395"/>
      <c r="N56" s="394"/>
      <c r="O56" s="394"/>
      <c r="P56" s="394"/>
      <c r="Q56" s="394"/>
      <c r="R56" s="394"/>
      <c r="S56" s="394"/>
      <c r="T56" s="394"/>
      <c r="U56" s="394"/>
      <c r="V56" s="394"/>
      <c r="W56" s="22"/>
      <c r="X56" s="4"/>
    </row>
    <row r="57" spans="1:24" ht="14.25" customHeight="1">
      <c r="A57" s="4"/>
      <c r="B57" s="8"/>
      <c r="C57" s="1735" t="s">
        <v>298</v>
      </c>
      <c r="D57" s="1735"/>
      <c r="E57" s="383"/>
      <c r="F57" s="384">
        <v>114231</v>
      </c>
      <c r="G57" s="384">
        <v>0</v>
      </c>
      <c r="H57" s="384">
        <v>95223</v>
      </c>
      <c r="I57" s="384">
        <v>0</v>
      </c>
      <c r="J57" s="384">
        <v>90118</v>
      </c>
      <c r="K57" s="384">
        <v>0</v>
      </c>
      <c r="L57" s="384">
        <v>93969</v>
      </c>
      <c r="M57" s="384">
        <v>0</v>
      </c>
      <c r="N57" s="384">
        <v>84950</v>
      </c>
      <c r="O57" s="384">
        <v>0</v>
      </c>
      <c r="P57" s="384">
        <v>113539</v>
      </c>
      <c r="Q57" s="384">
        <v>0</v>
      </c>
      <c r="R57" s="384">
        <v>96461</v>
      </c>
      <c r="S57" s="384">
        <v>0</v>
      </c>
      <c r="T57" s="384">
        <v>93741</v>
      </c>
      <c r="U57" s="384">
        <v>0</v>
      </c>
      <c r="V57" s="384">
        <v>118041</v>
      </c>
      <c r="W57" s="22"/>
      <c r="X57" s="4"/>
    </row>
    <row r="58" spans="1:24" ht="14.25" customHeight="1">
      <c r="A58" s="4"/>
      <c r="B58" s="8"/>
      <c r="C58" s="1735" t="s">
        <v>309</v>
      </c>
      <c r="D58" s="1735"/>
      <c r="E58" s="383"/>
      <c r="F58" s="384">
        <v>117671</v>
      </c>
      <c r="G58" s="384">
        <v>0</v>
      </c>
      <c r="H58" s="384">
        <v>97283</v>
      </c>
      <c r="I58" s="384">
        <v>0</v>
      </c>
      <c r="J58" s="384">
        <v>92125</v>
      </c>
      <c r="K58" s="384">
        <v>0</v>
      </c>
      <c r="L58" s="384">
        <v>96435</v>
      </c>
      <c r="M58" s="384">
        <v>0</v>
      </c>
      <c r="N58" s="384">
        <v>87076</v>
      </c>
      <c r="O58" s="384">
        <v>0</v>
      </c>
      <c r="P58" s="384">
        <v>117643</v>
      </c>
      <c r="Q58" s="384">
        <v>0</v>
      </c>
      <c r="R58" s="384">
        <v>98895</v>
      </c>
      <c r="S58" s="384">
        <v>0</v>
      </c>
      <c r="T58" s="384">
        <v>95902</v>
      </c>
      <c r="U58" s="384">
        <v>0</v>
      </c>
      <c r="V58" s="384">
        <v>121629</v>
      </c>
      <c r="W58" s="396"/>
      <c r="X58" s="4"/>
    </row>
    <row r="59" spans="1:24" s="390" customFormat="1" ht="15.75" customHeight="1">
      <c r="A59" s="386"/>
      <c r="B59" s="387"/>
      <c r="C59" s="1739" t="s">
        <v>691</v>
      </c>
      <c r="D59" s="1739"/>
      <c r="E59" s="1739"/>
      <c r="F59" s="1739"/>
      <c r="G59" s="1739"/>
      <c r="H59" s="1739"/>
      <c r="I59" s="1739"/>
      <c r="J59" s="1739"/>
      <c r="K59" s="1739"/>
      <c r="L59" s="1739"/>
      <c r="M59" s="1739"/>
      <c r="N59" s="1739"/>
      <c r="O59" s="1739"/>
      <c r="P59" s="1739"/>
      <c r="Q59" s="1739"/>
      <c r="R59" s="1739"/>
      <c r="S59" s="1739"/>
      <c r="T59" s="1739"/>
      <c r="U59" s="1739"/>
      <c r="V59" s="1739"/>
      <c r="W59" s="389"/>
      <c r="X59" s="386"/>
    </row>
    <row r="60" spans="1:24" ht="10.5" customHeight="1" thickBot="1">
      <c r="A60" s="4"/>
      <c r="B60" s="8"/>
      <c r="C60" s="259" t="s">
        <v>281</v>
      </c>
      <c r="D60" s="346"/>
      <c r="E60" s="346"/>
      <c r="F60" s="346"/>
      <c r="G60" s="346"/>
      <c r="H60" s="346"/>
      <c r="I60" s="346"/>
      <c r="J60" s="334" t="s">
        <v>282</v>
      </c>
      <c r="K60" s="346"/>
      <c r="L60" s="346"/>
      <c r="M60" s="346"/>
      <c r="N60" s="346"/>
      <c r="O60" s="346"/>
      <c r="P60" s="346"/>
      <c r="Q60" s="346"/>
      <c r="R60" s="346"/>
      <c r="S60" s="346"/>
      <c r="T60" s="346"/>
      <c r="U60" s="346"/>
      <c r="V60" s="346"/>
      <c r="W60" s="22"/>
      <c r="X60" s="4"/>
    </row>
    <row r="61" spans="1:24" ht="13.5" customHeight="1" thickBot="1">
      <c r="A61" s="4"/>
      <c r="B61" s="8"/>
      <c r="C61" s="4"/>
      <c r="D61" s="4"/>
      <c r="E61" s="8"/>
      <c r="F61" s="55"/>
      <c r="G61" s="55"/>
      <c r="H61" s="55"/>
      <c r="I61" s="55"/>
      <c r="J61" s="55"/>
      <c r="K61" s="55"/>
      <c r="L61" s="55"/>
      <c r="M61" s="55"/>
      <c r="N61" s="55"/>
      <c r="O61" s="55"/>
      <c r="P61" s="55"/>
      <c r="Q61" s="55"/>
      <c r="R61" s="1527" t="s">
        <v>339</v>
      </c>
      <c r="S61" s="1527"/>
      <c r="T61" s="1527"/>
      <c r="U61" s="1527"/>
      <c r="V61" s="1743"/>
      <c r="W61" s="116">
        <v>19</v>
      </c>
      <c r="X61" s="55"/>
    </row>
    <row r="62" spans="1:24" ht="13.5" customHeight="1"/>
    <row r="64" spans="1:24">
      <c r="H64" s="398"/>
    </row>
    <row r="72" spans="18:23" ht="8.25" customHeight="1"/>
    <row r="74" spans="18:23" ht="9" customHeight="1">
      <c r="W74" s="9"/>
    </row>
    <row r="75" spans="18:23" ht="8.25" customHeight="1">
      <c r="R75" s="9"/>
      <c r="V75" s="1462"/>
      <c r="W75" s="1462"/>
    </row>
    <row r="76" spans="18:23" ht="9.75" customHeight="1"/>
  </sheetData>
  <mergeCells count="37">
    <mergeCell ref="V75:W75"/>
    <mergeCell ref="C52:D52"/>
    <mergeCell ref="C53:V53"/>
    <mergeCell ref="C57:D57"/>
    <mergeCell ref="C58:D58"/>
    <mergeCell ref="C59:V59"/>
    <mergeCell ref="R61:V61"/>
    <mergeCell ref="C9:D9"/>
    <mergeCell ref="C51:D51"/>
    <mergeCell ref="C40:D40"/>
    <mergeCell ref="C41:D41"/>
    <mergeCell ref="C42:D42"/>
    <mergeCell ref="C43:D43"/>
    <mergeCell ref="C44:D44"/>
    <mergeCell ref="C45:D45"/>
    <mergeCell ref="C46:D46"/>
    <mergeCell ref="C47:D47"/>
    <mergeCell ref="C48:D48"/>
    <mergeCell ref="C49:D49"/>
    <mergeCell ref="C38:V38"/>
    <mergeCell ref="C39:D39"/>
    <mergeCell ref="C20:D20"/>
    <mergeCell ref="C21:V21"/>
    <mergeCell ref="C25:D25"/>
    <mergeCell ref="C27:D27"/>
    <mergeCell ref="C28:D28"/>
    <mergeCell ref="C29:D29"/>
    <mergeCell ref="C30:D30"/>
    <mergeCell ref="C31:V31"/>
    <mergeCell ref="C35:D35"/>
    <mergeCell ref="C36:D36"/>
    <mergeCell ref="C37:D37"/>
    <mergeCell ref="C1:D1"/>
    <mergeCell ref="B2:D2"/>
    <mergeCell ref="C5:D6"/>
    <mergeCell ref="F6:R6"/>
    <mergeCell ref="T6:V6"/>
  </mergeCells>
  <printOptions horizontalCentered="1"/>
  <pageMargins left="0.15748031496062992" right="0.15748031496062992" top="0.2" bottom="0.19685039370078741" header="0.08" footer="0"/>
  <pageSetup paperSize="9" orientation="portrait" r:id="rId1"/>
  <headerFooter alignWithMargins="0"/>
</worksheet>
</file>

<file path=xl/worksheets/sheet18.xml><?xml version="1.0" encoding="utf-8"?>
<worksheet xmlns="http://schemas.openxmlformats.org/spreadsheetml/2006/main" xmlns:r="http://schemas.openxmlformats.org/officeDocument/2006/relationships">
  <dimension ref="A1:BK314"/>
  <sheetViews>
    <sheetView topLeftCell="A32" zoomScaleNormal="100" workbookViewId="0">
      <selection activeCell="AH54" sqref="AH54"/>
    </sheetView>
  </sheetViews>
  <sheetFormatPr defaultRowHeight="12.75"/>
  <cols>
    <col min="1" max="1" width="0.85546875" style="360" customWidth="1"/>
    <col min="2" max="2" width="2.5703125" style="360" customWidth="1"/>
    <col min="3" max="3" width="0.7109375" style="360" customWidth="1"/>
    <col min="4" max="4" width="33" style="360" customWidth="1"/>
    <col min="5" max="5" width="0.140625" style="360" customWidth="1"/>
    <col min="6" max="6" width="4.42578125" style="468" customWidth="1"/>
    <col min="7" max="7" width="0.28515625" style="468" customWidth="1"/>
    <col min="8" max="8" width="4.5703125" style="468" customWidth="1"/>
    <col min="9" max="9" width="0.42578125" style="468" customWidth="1"/>
    <col min="10" max="10" width="4.5703125" style="468" customWidth="1"/>
    <col min="11" max="11" width="0.28515625" style="468" customWidth="1"/>
    <col min="12" max="12" width="4.42578125" style="467" customWidth="1"/>
    <col min="13" max="13" width="0.42578125" style="467" customWidth="1"/>
    <col min="14" max="14" width="4.5703125" style="467" customWidth="1"/>
    <col min="15" max="15" width="0.42578125" style="467" customWidth="1"/>
    <col min="16" max="16" width="4.5703125" style="467" customWidth="1"/>
    <col min="17" max="17" width="0.28515625" style="467" customWidth="1"/>
    <col min="18" max="18" width="4.5703125" style="467" customWidth="1"/>
    <col min="19" max="19" width="0.28515625" style="467" customWidth="1"/>
    <col min="20" max="20" width="4.5703125" style="468" customWidth="1"/>
    <col min="21" max="21" width="0.28515625" style="468" customWidth="1"/>
    <col min="22" max="22" width="4.5703125" style="468" customWidth="1"/>
    <col min="23" max="23" width="0.28515625" style="468" customWidth="1"/>
    <col min="24" max="24" width="4.5703125" style="467" customWidth="1"/>
    <col min="25" max="25" width="0.28515625" style="467" customWidth="1"/>
    <col min="26" max="26" width="4.5703125" style="467" customWidth="1"/>
    <col min="27" max="27" width="0.28515625" style="467" customWidth="1"/>
    <col min="28" max="28" width="4.5703125" style="468" customWidth="1"/>
    <col min="29" max="29" width="0.28515625" style="468" customWidth="1"/>
    <col min="30" max="30" width="4.5703125" style="468" customWidth="1"/>
    <col min="31" max="31" width="2.42578125" style="469" customWidth="1"/>
    <col min="32" max="32" width="0.85546875" style="360" customWidth="1"/>
    <col min="33" max="33" width="5" style="360" customWidth="1"/>
    <col min="34" max="16384" width="9.140625" style="360"/>
  </cols>
  <sheetData>
    <row r="1" spans="1:43" ht="13.5" customHeight="1" thickBot="1">
      <c r="A1" s="4"/>
      <c r="B1" s="1441"/>
      <c r="C1" s="1441"/>
      <c r="E1" s="1441"/>
      <c r="F1" s="1439"/>
      <c r="G1" s="408"/>
      <c r="H1" s="408"/>
      <c r="I1" s="408"/>
      <c r="J1" s="408"/>
      <c r="K1" s="1439"/>
      <c r="L1" s="1439"/>
      <c r="M1" s="1439"/>
      <c r="N1" s="1439"/>
      <c r="O1" s="1439"/>
      <c r="P1" s="1439"/>
      <c r="Q1" s="1439"/>
      <c r="R1" s="1439"/>
      <c r="S1" s="408"/>
      <c r="T1" s="408"/>
      <c r="U1" s="408"/>
      <c r="V1" s="408"/>
      <c r="W1" s="1439"/>
      <c r="X1" s="1439"/>
      <c r="Y1" s="1439"/>
      <c r="Z1" s="1439"/>
      <c r="AA1" s="408"/>
      <c r="AB1" s="409"/>
      <c r="AC1" s="409"/>
      <c r="AD1" s="371" t="s">
        <v>310</v>
      </c>
      <c r="AE1" s="410"/>
      <c r="AF1" s="4"/>
    </row>
    <row r="2" spans="1:43" ht="6" customHeight="1">
      <c r="A2" s="4"/>
      <c r="B2" s="1444"/>
      <c r="C2" s="1445"/>
      <c r="D2" s="1443"/>
      <c r="E2" s="1443"/>
      <c r="F2" s="411"/>
      <c r="G2" s="411"/>
      <c r="H2" s="411"/>
      <c r="I2" s="411"/>
      <c r="J2" s="411"/>
      <c r="K2" s="411"/>
      <c r="L2" s="412"/>
      <c r="M2" s="412"/>
      <c r="N2" s="412"/>
      <c r="O2" s="412"/>
      <c r="P2" s="412"/>
      <c r="Q2" s="412"/>
      <c r="R2" s="412"/>
      <c r="S2" s="412"/>
      <c r="T2" s="411"/>
      <c r="U2" s="411"/>
      <c r="V2" s="411"/>
      <c r="W2" s="411"/>
      <c r="X2" s="412"/>
      <c r="Y2" s="412"/>
      <c r="Z2" s="412"/>
      <c r="AA2" s="412"/>
      <c r="AB2" s="411"/>
      <c r="AC2" s="411"/>
      <c r="AD2" s="411"/>
      <c r="AE2" s="413"/>
      <c r="AF2" s="8"/>
    </row>
    <row r="3" spans="1:43" ht="13.5" customHeight="1" thickBot="1">
      <c r="A3" s="4"/>
      <c r="B3" s="30"/>
      <c r="C3" s="8"/>
      <c r="D3" s="8"/>
      <c r="E3" s="8"/>
      <c r="F3" s="414"/>
      <c r="G3" s="414"/>
      <c r="H3" s="414"/>
      <c r="I3" s="414"/>
      <c r="J3" s="414"/>
      <c r="K3" s="414"/>
      <c r="L3" s="415"/>
      <c r="M3" s="415"/>
      <c r="N3" s="415"/>
      <c r="O3" s="415"/>
      <c r="P3" s="415"/>
      <c r="Q3" s="415"/>
      <c r="R3" s="415"/>
      <c r="S3" s="415"/>
      <c r="T3" s="414"/>
      <c r="U3" s="414"/>
      <c r="V3" s="414"/>
      <c r="W3" s="414"/>
      <c r="X3" s="415"/>
      <c r="Y3" s="415"/>
      <c r="Z3" s="415"/>
      <c r="AA3" s="415"/>
      <c r="AB3" s="1745" t="s">
        <v>106</v>
      </c>
      <c r="AC3" s="1745"/>
      <c r="AD3" s="1745"/>
      <c r="AE3" s="416"/>
      <c r="AF3" s="8"/>
    </row>
    <row r="4" spans="1:43" ht="13.5" customHeight="1" thickBot="1">
      <c r="A4" s="4"/>
      <c r="B4" s="30"/>
      <c r="C4" s="358" t="s">
        <v>311</v>
      </c>
      <c r="D4" s="417"/>
      <c r="E4" s="417"/>
      <c r="F4" s="418"/>
      <c r="G4" s="418"/>
      <c r="H4" s="418"/>
      <c r="I4" s="418"/>
      <c r="J4" s="418"/>
      <c r="K4" s="418"/>
      <c r="L4" s="418"/>
      <c r="M4" s="418"/>
      <c r="N4" s="418"/>
      <c r="O4" s="418"/>
      <c r="P4" s="418"/>
      <c r="Q4" s="418"/>
      <c r="R4" s="418"/>
      <c r="S4" s="418"/>
      <c r="T4" s="418"/>
      <c r="U4" s="418"/>
      <c r="V4" s="418"/>
      <c r="W4" s="418"/>
      <c r="X4" s="418"/>
      <c r="Y4" s="418"/>
      <c r="Z4" s="418"/>
      <c r="AA4" s="418"/>
      <c r="AB4" s="418"/>
      <c r="AC4" s="418"/>
      <c r="AD4" s="419"/>
      <c r="AE4" s="337"/>
      <c r="AF4" s="337"/>
    </row>
    <row r="5" spans="1:43" s="117" customFormat="1" ht="4.5" customHeight="1">
      <c r="A5" s="4"/>
      <c r="B5" s="30"/>
      <c r="C5" s="221"/>
      <c r="D5" s="221"/>
      <c r="E5" s="221"/>
      <c r="F5" s="420"/>
      <c r="G5" s="420"/>
      <c r="H5" s="420"/>
      <c r="I5" s="420"/>
      <c r="J5" s="420"/>
      <c r="K5" s="420"/>
      <c r="L5" s="420"/>
      <c r="M5" s="420"/>
      <c r="N5" s="420"/>
      <c r="O5" s="420"/>
      <c r="P5" s="420"/>
      <c r="Q5" s="420"/>
      <c r="R5" s="420"/>
      <c r="S5" s="420"/>
      <c r="T5" s="420"/>
      <c r="U5" s="420"/>
      <c r="V5" s="420"/>
      <c r="W5" s="420"/>
      <c r="X5" s="420"/>
      <c r="Y5" s="420"/>
      <c r="Z5" s="420"/>
      <c r="AA5" s="420"/>
      <c r="AB5" s="420"/>
      <c r="AC5" s="420"/>
      <c r="AD5" s="420"/>
      <c r="AE5" s="337"/>
      <c r="AF5" s="337"/>
      <c r="AG5" s="360"/>
      <c r="AH5" s="360"/>
      <c r="AI5" s="360"/>
      <c r="AJ5" s="360"/>
      <c r="AK5" s="360"/>
      <c r="AL5" s="360"/>
      <c r="AM5" s="360"/>
      <c r="AN5" s="360"/>
      <c r="AO5" s="360"/>
      <c r="AP5" s="360"/>
      <c r="AQ5" s="360"/>
    </row>
    <row r="6" spans="1:43" s="117" customFormat="1" ht="13.5" customHeight="1">
      <c r="A6" s="4"/>
      <c r="B6" s="30"/>
      <c r="C6" s="221"/>
      <c r="D6" s="221"/>
      <c r="E6" s="221"/>
      <c r="F6" s="1591">
        <v>2011</v>
      </c>
      <c r="G6" s="1591"/>
      <c r="H6" s="1591"/>
      <c r="I6" s="1591"/>
      <c r="J6" s="1591"/>
      <c r="K6" s="1591"/>
      <c r="L6" s="1591"/>
      <c r="M6" s="1591"/>
      <c r="N6" s="1591"/>
      <c r="O6" s="1591"/>
      <c r="P6" s="1591"/>
      <c r="Q6" s="1591"/>
      <c r="R6" s="1591"/>
      <c r="S6" s="1591"/>
      <c r="T6" s="1591"/>
      <c r="U6" s="1591"/>
      <c r="V6" s="1591"/>
      <c r="W6" s="1591"/>
      <c r="X6" s="1591"/>
      <c r="Y6" s="1591"/>
      <c r="Z6" s="1591"/>
      <c r="AA6" s="294"/>
      <c r="AB6" s="1591">
        <v>2012</v>
      </c>
      <c r="AC6" s="1591"/>
      <c r="AD6" s="1591"/>
      <c r="AE6" s="337"/>
      <c r="AF6" s="337"/>
      <c r="AG6" s="360"/>
      <c r="AH6" s="360"/>
      <c r="AI6" s="360"/>
      <c r="AJ6" s="360"/>
      <c r="AK6" s="360"/>
      <c r="AL6" s="360"/>
      <c r="AM6" s="360"/>
      <c r="AN6" s="360"/>
      <c r="AO6" s="360"/>
      <c r="AP6" s="360"/>
      <c r="AQ6" s="360"/>
    </row>
    <row r="7" spans="1:43" s="117" customFormat="1" ht="13.5" customHeight="1">
      <c r="A7" s="4"/>
      <c r="B7" s="30"/>
      <c r="C7" s="221"/>
      <c r="D7" s="221"/>
      <c r="E7" s="221"/>
      <c r="F7" s="1439" t="s">
        <v>170</v>
      </c>
      <c r="G7" s="1437"/>
      <c r="H7" s="1439" t="s">
        <v>169</v>
      </c>
      <c r="I7" s="1437"/>
      <c r="J7" s="1439" t="s">
        <v>168</v>
      </c>
      <c r="K7" s="1437"/>
      <c r="L7" s="1439" t="s">
        <v>167</v>
      </c>
      <c r="M7" s="1437"/>
      <c r="N7" s="1439" t="s">
        <v>166</v>
      </c>
      <c r="O7" s="1437"/>
      <c r="P7" s="1439" t="s">
        <v>165</v>
      </c>
      <c r="Q7" s="1437"/>
      <c r="R7" s="1439" t="s">
        <v>164</v>
      </c>
      <c r="S7" s="1437"/>
      <c r="T7" s="1439" t="s">
        <v>163</v>
      </c>
      <c r="U7" s="1437"/>
      <c r="V7" s="1439" t="s">
        <v>162</v>
      </c>
      <c r="W7" s="1437"/>
      <c r="X7" s="1439" t="s">
        <v>161</v>
      </c>
      <c r="Y7" s="1437"/>
      <c r="Z7" s="1439" t="s">
        <v>160</v>
      </c>
      <c r="AA7" s="1437"/>
      <c r="AB7" s="1439" t="s">
        <v>159</v>
      </c>
      <c r="AC7" s="1437"/>
      <c r="AD7" s="1439" t="s">
        <v>170</v>
      </c>
      <c r="AE7" s="337"/>
      <c r="AF7" s="1437"/>
      <c r="AG7" s="360"/>
      <c r="AH7" s="360"/>
      <c r="AI7" s="360"/>
      <c r="AJ7" s="360"/>
      <c r="AK7" s="360"/>
      <c r="AL7" s="360"/>
      <c r="AM7" s="360"/>
      <c r="AN7" s="360"/>
      <c r="AO7" s="360"/>
      <c r="AP7" s="360"/>
      <c r="AQ7" s="360"/>
    </row>
    <row r="8" spans="1:43" s="117" customFormat="1" ht="3.75" customHeight="1">
      <c r="A8" s="4"/>
      <c r="B8" s="30"/>
      <c r="C8" s="221"/>
      <c r="D8" s="221"/>
      <c r="E8" s="221"/>
      <c r="F8" s="1437"/>
      <c r="G8" s="421"/>
      <c r="H8" s="1437"/>
      <c r="I8" s="421"/>
      <c r="J8" s="1437"/>
      <c r="K8" s="421"/>
      <c r="L8" s="1437"/>
      <c r="M8" s="421"/>
      <c r="N8" s="1437"/>
      <c r="O8" s="421"/>
      <c r="P8" s="1437"/>
      <c r="Q8" s="421"/>
      <c r="R8" s="1437"/>
      <c r="S8" s="421"/>
      <c r="T8" s="1437"/>
      <c r="U8" s="421"/>
      <c r="V8" s="1437"/>
      <c r="W8" s="421"/>
      <c r="X8" s="1437"/>
      <c r="Y8" s="421"/>
      <c r="Z8" s="1437"/>
      <c r="AA8" s="421"/>
      <c r="AB8" s="1437"/>
      <c r="AC8" s="421"/>
      <c r="AD8" s="1437"/>
      <c r="AE8" s="337"/>
      <c r="AF8" s="1437"/>
      <c r="AG8" s="360"/>
      <c r="AH8" s="360"/>
      <c r="AI8" s="360"/>
      <c r="AJ8" s="360"/>
      <c r="AK8" s="360"/>
      <c r="AL8" s="360"/>
      <c r="AM8" s="360"/>
      <c r="AN8" s="360"/>
      <c r="AO8" s="360"/>
      <c r="AP8" s="360"/>
      <c r="AQ8" s="360"/>
    </row>
    <row r="9" spans="1:43" s="117" customFormat="1" ht="11.25" customHeight="1">
      <c r="A9" s="4"/>
      <c r="B9" s="30"/>
      <c r="C9" s="1438" t="s">
        <v>312</v>
      </c>
      <c r="D9" s="1438"/>
      <c r="E9" s="347"/>
      <c r="F9" s="347">
        <v>-1.8</v>
      </c>
      <c r="G9" s="347"/>
      <c r="H9" s="347">
        <v>-1.8</v>
      </c>
      <c r="I9" s="347"/>
      <c r="J9" s="347">
        <v>-2.1</v>
      </c>
      <c r="K9" s="347"/>
      <c r="L9" s="347">
        <v>-2.4</v>
      </c>
      <c r="M9" s="347"/>
      <c r="N9" s="347">
        <v>-2.6</v>
      </c>
      <c r="O9" s="347"/>
      <c r="P9" s="348">
        <v>-2.7</v>
      </c>
      <c r="Q9" s="347"/>
      <c r="R9" s="348">
        <v>-2.8</v>
      </c>
      <c r="S9" s="347"/>
      <c r="T9" s="348">
        <v>-3.1</v>
      </c>
      <c r="U9" s="347"/>
      <c r="V9" s="348">
        <v>-3.4</v>
      </c>
      <c r="W9" s="347"/>
      <c r="X9" s="348">
        <v>-3.9</v>
      </c>
      <c r="Y9" s="347"/>
      <c r="Z9" s="348">
        <v>-4.4000000000000004</v>
      </c>
      <c r="AA9" s="347"/>
      <c r="AB9" s="348">
        <v>-4.7</v>
      </c>
      <c r="AC9" s="347"/>
      <c r="AD9" s="348">
        <v>-4.9000000000000004</v>
      </c>
      <c r="AE9" s="349"/>
      <c r="AF9" s="337"/>
      <c r="AG9" s="360"/>
      <c r="AH9" s="360"/>
      <c r="AI9" s="360"/>
      <c r="AJ9" s="360"/>
      <c r="AK9" s="360"/>
      <c r="AL9" s="360"/>
      <c r="AM9" s="360"/>
      <c r="AN9" s="360"/>
      <c r="AO9" s="360"/>
      <c r="AP9" s="360"/>
      <c r="AQ9" s="360"/>
    </row>
    <row r="10" spans="1:43" s="117" customFormat="1" ht="2.25" customHeight="1">
      <c r="A10" s="4"/>
      <c r="B10" s="30"/>
      <c r="C10" s="1438"/>
      <c r="D10" s="1438"/>
      <c r="E10" s="350"/>
      <c r="F10" s="350"/>
      <c r="G10" s="350"/>
      <c r="H10" s="350"/>
      <c r="I10" s="350"/>
      <c r="J10" s="350"/>
      <c r="K10" s="350"/>
      <c r="L10" s="350"/>
      <c r="M10" s="350"/>
      <c r="N10" s="350"/>
      <c r="O10" s="350"/>
      <c r="P10" s="351"/>
      <c r="Q10" s="350"/>
      <c r="R10" s="351"/>
      <c r="S10" s="350"/>
      <c r="T10" s="351"/>
      <c r="U10" s="350"/>
      <c r="V10" s="351"/>
      <c r="W10" s="350"/>
      <c r="X10" s="351"/>
      <c r="Y10" s="350"/>
      <c r="Z10" s="351"/>
      <c r="AA10" s="350"/>
      <c r="AB10" s="351"/>
      <c r="AC10" s="350"/>
      <c r="AD10" s="351"/>
      <c r="AE10" s="349"/>
      <c r="AF10" s="337"/>
      <c r="AG10" s="360"/>
      <c r="AH10" s="360"/>
      <c r="AI10" s="360"/>
      <c r="AJ10" s="360"/>
      <c r="AK10" s="360"/>
      <c r="AL10" s="360"/>
      <c r="AM10" s="360"/>
      <c r="AN10" s="360"/>
      <c r="AO10" s="360"/>
      <c r="AP10" s="360"/>
      <c r="AQ10" s="360"/>
    </row>
    <row r="11" spans="1:43" s="117" customFormat="1" ht="9.75" customHeight="1">
      <c r="A11" s="4"/>
      <c r="B11" s="30"/>
      <c r="C11" s="1438" t="s">
        <v>313</v>
      </c>
      <c r="D11" s="17"/>
      <c r="E11" s="422"/>
      <c r="F11" s="422"/>
      <c r="G11" s="422"/>
      <c r="H11" s="422"/>
      <c r="I11" s="422"/>
      <c r="J11" s="422"/>
      <c r="K11" s="422"/>
      <c r="L11" s="422"/>
      <c r="M11" s="422"/>
      <c r="N11" s="422"/>
      <c r="O11" s="422"/>
      <c r="P11" s="423"/>
      <c r="Q11" s="422"/>
      <c r="R11" s="423"/>
      <c r="S11" s="422"/>
      <c r="T11" s="423"/>
      <c r="U11" s="422"/>
      <c r="V11" s="423"/>
      <c r="W11" s="422"/>
      <c r="X11" s="423"/>
      <c r="Y11" s="422"/>
      <c r="Z11" s="423"/>
      <c r="AA11" s="422"/>
      <c r="AB11" s="423"/>
      <c r="AC11" s="422"/>
      <c r="AD11" s="423"/>
      <c r="AE11" s="4"/>
      <c r="AF11" s="337"/>
      <c r="AG11" s="360"/>
      <c r="AH11" s="360"/>
      <c r="AI11" s="360"/>
      <c r="AJ11" s="360"/>
      <c r="AK11" s="360"/>
      <c r="AL11" s="360"/>
      <c r="AM11" s="360"/>
      <c r="AN11" s="360"/>
      <c r="AO11" s="360"/>
      <c r="AP11" s="360"/>
      <c r="AQ11" s="360"/>
    </row>
    <row r="12" spans="1:43" s="117" customFormat="1" ht="11.25" customHeight="1">
      <c r="A12" s="4"/>
      <c r="B12" s="30"/>
      <c r="C12" s="4"/>
      <c r="D12" s="17" t="s">
        <v>314</v>
      </c>
      <c r="E12" s="424"/>
      <c r="F12" s="424">
        <v>-12.2</v>
      </c>
      <c r="G12" s="424"/>
      <c r="H12" s="424">
        <v>-12.4</v>
      </c>
      <c r="I12" s="424"/>
      <c r="J12" s="424">
        <v>-12.2</v>
      </c>
      <c r="K12" s="424"/>
      <c r="L12" s="424">
        <v>-13.8</v>
      </c>
      <c r="M12" s="424"/>
      <c r="N12" s="424">
        <v>-14.8</v>
      </c>
      <c r="O12" s="424"/>
      <c r="P12" s="425">
        <v>-14</v>
      </c>
      <c r="Q12" s="424"/>
      <c r="R12" s="425">
        <v>-13.5</v>
      </c>
      <c r="S12" s="424"/>
      <c r="T12" s="425">
        <v>-13.5</v>
      </c>
      <c r="U12" s="424"/>
      <c r="V12" s="425">
        <v>-16.399999999999999</v>
      </c>
      <c r="W12" s="424"/>
      <c r="X12" s="425">
        <v>-19.2</v>
      </c>
      <c r="Y12" s="424"/>
      <c r="Z12" s="425">
        <v>-22</v>
      </c>
      <c r="AA12" s="424"/>
      <c r="AB12" s="425">
        <v>-24.1</v>
      </c>
      <c r="AC12" s="424"/>
      <c r="AD12" s="425">
        <v>-24.5</v>
      </c>
      <c r="AE12" s="4"/>
      <c r="AF12" s="337"/>
      <c r="AG12" s="360"/>
      <c r="AH12" s="360"/>
      <c r="AI12" s="360"/>
      <c r="AJ12" s="360"/>
      <c r="AK12" s="360"/>
      <c r="AL12" s="360"/>
      <c r="AM12" s="360"/>
      <c r="AN12" s="360"/>
      <c r="AO12" s="360"/>
      <c r="AP12" s="360"/>
      <c r="AQ12" s="360"/>
    </row>
    <row r="13" spans="1:43" s="117" customFormat="1" ht="12.75" customHeight="1">
      <c r="A13" s="4"/>
      <c r="B13" s="30"/>
      <c r="C13" s="4"/>
      <c r="D13" s="17" t="s">
        <v>315</v>
      </c>
      <c r="E13" s="424"/>
      <c r="F13" s="424">
        <v>-48.2</v>
      </c>
      <c r="G13" s="424"/>
      <c r="H13" s="424">
        <v>-49.9</v>
      </c>
      <c r="I13" s="424"/>
      <c r="J13" s="424">
        <v>-51.1</v>
      </c>
      <c r="K13" s="424"/>
      <c r="L13" s="424">
        <v>-52.6</v>
      </c>
      <c r="M13" s="424"/>
      <c r="N13" s="424">
        <v>-54.4</v>
      </c>
      <c r="O13" s="424"/>
      <c r="P13" s="425">
        <v>-55.5</v>
      </c>
      <c r="Q13" s="424"/>
      <c r="R13" s="425">
        <v>-57.4</v>
      </c>
      <c r="S13" s="424"/>
      <c r="T13" s="425">
        <v>-59.6</v>
      </c>
      <c r="U13" s="424"/>
      <c r="V13" s="425">
        <v>-62</v>
      </c>
      <c r="W13" s="424"/>
      <c r="X13" s="425">
        <v>-64.3</v>
      </c>
      <c r="Y13" s="424"/>
      <c r="Z13" s="425">
        <v>-65.099999999999994</v>
      </c>
      <c r="AA13" s="424"/>
      <c r="AB13" s="425">
        <v>-66.900000000000006</v>
      </c>
      <c r="AC13" s="424"/>
      <c r="AD13" s="425">
        <v>-67.599999999999994</v>
      </c>
      <c r="AE13" s="4"/>
      <c r="AF13" s="337"/>
      <c r="AG13" s="360"/>
      <c r="AH13" s="360"/>
      <c r="AI13" s="360"/>
      <c r="AJ13" s="360"/>
      <c r="AK13" s="360"/>
      <c r="AL13" s="360"/>
      <c r="AM13" s="360"/>
      <c r="AN13" s="360"/>
      <c r="AO13" s="360"/>
      <c r="AP13" s="360"/>
      <c r="AQ13" s="360"/>
    </row>
    <row r="14" spans="1:43" s="117" customFormat="1" ht="11.25" customHeight="1">
      <c r="A14" s="4"/>
      <c r="B14" s="30"/>
      <c r="C14" s="4"/>
      <c r="D14" s="17" t="s">
        <v>316</v>
      </c>
      <c r="E14" s="424"/>
      <c r="F14" s="424">
        <v>-8.1</v>
      </c>
      <c r="G14" s="424"/>
      <c r="H14" s="424">
        <v>-8.8000000000000007</v>
      </c>
      <c r="I14" s="424"/>
      <c r="J14" s="424">
        <v>-11.7</v>
      </c>
      <c r="K14" s="424"/>
      <c r="L14" s="424">
        <v>-14.3</v>
      </c>
      <c r="M14" s="424"/>
      <c r="N14" s="424">
        <v>-15.9</v>
      </c>
      <c r="O14" s="424"/>
      <c r="P14" s="425">
        <v>-17.3</v>
      </c>
      <c r="Q14" s="424"/>
      <c r="R14" s="425">
        <v>-17.7</v>
      </c>
      <c r="S14" s="424"/>
      <c r="T14" s="425">
        <v>-19</v>
      </c>
      <c r="U14" s="424"/>
      <c r="V14" s="425">
        <v>-19.7</v>
      </c>
      <c r="W14" s="424"/>
      <c r="X14" s="425">
        <v>-21.7</v>
      </c>
      <c r="Y14" s="424"/>
      <c r="Z14" s="425">
        <v>-23</v>
      </c>
      <c r="AA14" s="424"/>
      <c r="AB14" s="425">
        <v>-22.9</v>
      </c>
      <c r="AC14" s="424"/>
      <c r="AD14" s="425">
        <v>-21.9</v>
      </c>
      <c r="AE14" s="4"/>
      <c r="AF14" s="337"/>
      <c r="AG14" s="360"/>
      <c r="AH14" s="360"/>
      <c r="AI14" s="360"/>
      <c r="AJ14" s="360"/>
      <c r="AK14" s="360"/>
      <c r="AL14" s="360"/>
      <c r="AM14" s="360"/>
      <c r="AN14" s="360"/>
      <c r="AO14" s="360"/>
      <c r="AP14" s="360"/>
      <c r="AQ14" s="360"/>
    </row>
    <row r="15" spans="1:43" s="117" customFormat="1" ht="12" customHeight="1">
      <c r="A15" s="4"/>
      <c r="B15" s="30"/>
      <c r="C15" s="4"/>
      <c r="D15" s="17" t="s">
        <v>317</v>
      </c>
      <c r="E15" s="424"/>
      <c r="F15" s="424">
        <v>-11</v>
      </c>
      <c r="G15" s="424"/>
      <c r="H15" s="424">
        <v>-11.6</v>
      </c>
      <c r="I15" s="424"/>
      <c r="J15" s="424">
        <v>-11.5</v>
      </c>
      <c r="K15" s="424"/>
      <c r="L15" s="424">
        <v>-13.6</v>
      </c>
      <c r="M15" s="424"/>
      <c r="N15" s="424">
        <v>-13.5</v>
      </c>
      <c r="O15" s="424"/>
      <c r="P15" s="425">
        <v>-16</v>
      </c>
      <c r="Q15" s="424"/>
      <c r="R15" s="425">
        <v>-19</v>
      </c>
      <c r="S15" s="424"/>
      <c r="T15" s="425">
        <v>-23</v>
      </c>
      <c r="U15" s="424"/>
      <c r="V15" s="425">
        <v>-24.2</v>
      </c>
      <c r="W15" s="424"/>
      <c r="X15" s="425">
        <v>-27.2</v>
      </c>
      <c r="Y15" s="424"/>
      <c r="Z15" s="425">
        <v>-28.9</v>
      </c>
      <c r="AA15" s="424"/>
      <c r="AB15" s="425">
        <v>-30.6</v>
      </c>
      <c r="AC15" s="424"/>
      <c r="AD15" s="425">
        <v>-29.6</v>
      </c>
      <c r="AE15" s="4"/>
      <c r="AF15" s="337"/>
      <c r="AG15" s="360"/>
      <c r="AH15" s="360"/>
      <c r="AI15" s="360"/>
      <c r="AJ15" s="360"/>
      <c r="AK15" s="360"/>
      <c r="AL15" s="360"/>
      <c r="AM15" s="360"/>
      <c r="AN15" s="360"/>
      <c r="AO15" s="360"/>
      <c r="AP15" s="360"/>
      <c r="AQ15" s="360"/>
    </row>
    <row r="16" spans="1:43" s="117" customFormat="1" ht="10.5" customHeight="1">
      <c r="A16" s="4"/>
      <c r="B16" s="30"/>
      <c r="C16" s="4"/>
      <c r="D16" s="17"/>
      <c r="E16" s="17"/>
      <c r="F16" s="422"/>
      <c r="G16" s="422"/>
      <c r="H16" s="422"/>
      <c r="I16" s="422"/>
      <c r="J16" s="422"/>
      <c r="K16" s="422"/>
      <c r="L16" s="422"/>
      <c r="M16" s="422"/>
      <c r="N16" s="422"/>
      <c r="O16" s="422"/>
      <c r="P16" s="422"/>
      <c r="Q16" s="422"/>
      <c r="R16" s="422"/>
      <c r="S16" s="422"/>
      <c r="T16" s="422"/>
      <c r="U16" s="422"/>
      <c r="V16" s="422"/>
      <c r="W16" s="422"/>
      <c r="X16" s="422"/>
      <c r="Y16" s="422"/>
      <c r="Z16" s="422"/>
      <c r="AA16" s="422"/>
      <c r="AB16" s="422"/>
      <c r="AC16" s="422"/>
      <c r="AD16" s="422"/>
      <c r="AE16" s="4"/>
      <c r="AF16" s="337"/>
      <c r="AG16" s="360"/>
      <c r="AH16" s="360"/>
      <c r="AI16" s="360"/>
      <c r="AJ16" s="360"/>
      <c r="AK16" s="360"/>
      <c r="AL16" s="360"/>
      <c r="AM16" s="360"/>
      <c r="AN16" s="360"/>
      <c r="AO16" s="360"/>
      <c r="AP16" s="360"/>
      <c r="AQ16" s="360"/>
    </row>
    <row r="17" spans="1:43" s="117" customFormat="1" ht="10.5" customHeight="1">
      <c r="A17" s="4"/>
      <c r="B17" s="30"/>
      <c r="C17" s="4"/>
      <c r="D17" s="17"/>
      <c r="E17" s="17"/>
      <c r="F17" s="422"/>
      <c r="G17" s="422"/>
      <c r="H17" s="422"/>
      <c r="I17" s="422"/>
      <c r="J17" s="422"/>
      <c r="K17" s="422"/>
      <c r="L17" s="422"/>
      <c r="M17" s="422"/>
      <c r="N17" s="422"/>
      <c r="O17" s="422"/>
      <c r="P17" s="422"/>
      <c r="Q17" s="422"/>
      <c r="R17" s="422"/>
      <c r="S17" s="422"/>
      <c r="T17" s="422"/>
      <c r="U17" s="422"/>
      <c r="V17" s="422"/>
      <c r="W17" s="422"/>
      <c r="X17" s="422"/>
      <c r="Y17" s="422"/>
      <c r="Z17" s="422"/>
      <c r="AA17" s="422"/>
      <c r="AB17" s="422"/>
      <c r="AC17" s="422"/>
      <c r="AD17" s="422"/>
      <c r="AE17" s="4"/>
      <c r="AF17" s="337"/>
      <c r="AG17" s="360"/>
      <c r="AH17" s="360"/>
      <c r="AI17" s="360"/>
      <c r="AJ17" s="360"/>
      <c r="AK17" s="360"/>
      <c r="AL17" s="360"/>
      <c r="AM17" s="360"/>
      <c r="AN17" s="360"/>
      <c r="AO17" s="360"/>
      <c r="AP17" s="360"/>
      <c r="AQ17" s="360"/>
    </row>
    <row r="18" spans="1:43" s="117" customFormat="1" ht="10.5" customHeight="1">
      <c r="A18" s="4"/>
      <c r="B18" s="30"/>
      <c r="C18" s="4"/>
      <c r="D18" s="17"/>
      <c r="E18" s="17"/>
      <c r="F18" s="422"/>
      <c r="G18" s="422"/>
      <c r="H18" s="422"/>
      <c r="I18" s="422"/>
      <c r="J18" s="422"/>
      <c r="K18" s="422"/>
      <c r="L18" s="422"/>
      <c r="M18" s="422"/>
      <c r="N18" s="422"/>
      <c r="O18" s="422"/>
      <c r="P18" s="422"/>
      <c r="Q18" s="422"/>
      <c r="R18" s="422"/>
      <c r="S18" s="422"/>
      <c r="T18" s="422"/>
      <c r="U18" s="422"/>
      <c r="V18" s="422"/>
      <c r="W18" s="422"/>
      <c r="X18" s="422"/>
      <c r="Y18" s="422"/>
      <c r="Z18" s="422"/>
      <c r="AA18" s="422"/>
      <c r="AB18" s="422"/>
      <c r="AC18" s="422"/>
      <c r="AD18" s="422"/>
      <c r="AE18" s="4"/>
      <c r="AF18" s="337"/>
      <c r="AG18" s="360"/>
      <c r="AH18" s="360"/>
      <c r="AI18" s="360"/>
      <c r="AJ18" s="360"/>
      <c r="AK18" s="360"/>
      <c r="AL18" s="360"/>
      <c r="AM18" s="360"/>
      <c r="AN18" s="360"/>
      <c r="AO18" s="360"/>
      <c r="AP18" s="360"/>
      <c r="AQ18" s="360"/>
    </row>
    <row r="19" spans="1:43" s="117" customFormat="1" ht="10.5" customHeight="1">
      <c r="A19" s="4"/>
      <c r="B19" s="30"/>
      <c r="C19" s="4"/>
      <c r="D19" s="17"/>
      <c r="E19" s="17"/>
      <c r="F19" s="422"/>
      <c r="G19" s="422"/>
      <c r="H19" s="422"/>
      <c r="I19" s="422"/>
      <c r="J19" s="422"/>
      <c r="K19" s="422"/>
      <c r="L19" s="422"/>
      <c r="M19" s="422"/>
      <c r="N19" s="422"/>
      <c r="O19" s="422"/>
      <c r="P19" s="422"/>
      <c r="Q19" s="422"/>
      <c r="R19" s="422"/>
      <c r="S19" s="422"/>
      <c r="T19" s="422"/>
      <c r="U19" s="422"/>
      <c r="V19" s="422"/>
      <c r="W19" s="422"/>
      <c r="X19" s="422"/>
      <c r="Y19" s="422"/>
      <c r="Z19" s="422"/>
      <c r="AA19" s="422"/>
      <c r="AB19" s="422"/>
      <c r="AC19" s="422"/>
      <c r="AD19" s="422"/>
      <c r="AE19" s="4"/>
      <c r="AF19" s="337"/>
      <c r="AG19" s="360"/>
      <c r="AH19" s="360"/>
      <c r="AI19" s="360"/>
      <c r="AJ19" s="360"/>
      <c r="AK19" s="360"/>
      <c r="AL19" s="360"/>
      <c r="AM19" s="360"/>
      <c r="AN19" s="360"/>
      <c r="AO19" s="360"/>
      <c r="AP19" s="360"/>
      <c r="AQ19" s="360"/>
    </row>
    <row r="20" spans="1:43" s="117" customFormat="1" ht="10.5" customHeight="1">
      <c r="A20" s="4"/>
      <c r="B20" s="30"/>
      <c r="C20" s="4"/>
      <c r="D20" s="17"/>
      <c r="E20" s="17"/>
      <c r="F20" s="422"/>
      <c r="G20" s="422"/>
      <c r="H20" s="422"/>
      <c r="I20" s="422"/>
      <c r="J20" s="422"/>
      <c r="K20" s="422"/>
      <c r="L20" s="422"/>
      <c r="M20" s="422"/>
      <c r="N20" s="422"/>
      <c r="O20" s="422"/>
      <c r="P20" s="422"/>
      <c r="Q20" s="422"/>
      <c r="R20" s="422"/>
      <c r="S20" s="422"/>
      <c r="T20" s="422"/>
      <c r="U20" s="422"/>
      <c r="V20" s="422"/>
      <c r="W20" s="422"/>
      <c r="X20" s="422"/>
      <c r="Y20" s="422"/>
      <c r="Z20" s="422"/>
      <c r="AA20" s="422"/>
      <c r="AB20" s="422"/>
      <c r="AC20" s="422"/>
      <c r="AD20" s="422"/>
      <c r="AE20" s="4"/>
      <c r="AF20" s="337"/>
      <c r="AG20" s="360"/>
      <c r="AH20" s="360"/>
      <c r="AI20" s="360"/>
      <c r="AJ20" s="360"/>
      <c r="AK20" s="360"/>
      <c r="AL20" s="360"/>
      <c r="AM20" s="360"/>
      <c r="AN20" s="360"/>
      <c r="AO20" s="360"/>
      <c r="AP20" s="360"/>
      <c r="AQ20" s="360"/>
    </row>
    <row r="21" spans="1:43" s="117" customFormat="1" ht="10.5" customHeight="1">
      <c r="A21" s="4"/>
      <c r="B21" s="30"/>
      <c r="C21" s="4"/>
      <c r="D21" s="17"/>
      <c r="E21" s="17"/>
      <c r="F21" s="422"/>
      <c r="G21" s="422"/>
      <c r="H21" s="422"/>
      <c r="I21" s="422"/>
      <c r="J21" s="422"/>
      <c r="K21" s="422"/>
      <c r="L21" s="422"/>
      <c r="M21" s="422"/>
      <c r="N21" s="422"/>
      <c r="O21" s="422"/>
      <c r="P21" s="422"/>
      <c r="Q21" s="422"/>
      <c r="R21" s="422"/>
      <c r="S21" s="422"/>
      <c r="T21" s="422"/>
      <c r="U21" s="422"/>
      <c r="V21" s="422"/>
      <c r="W21" s="422"/>
      <c r="X21" s="422"/>
      <c r="Y21" s="422"/>
      <c r="Z21" s="422"/>
      <c r="AA21" s="422"/>
      <c r="AB21" s="422"/>
      <c r="AC21" s="422"/>
      <c r="AD21" s="422"/>
      <c r="AE21" s="4"/>
      <c r="AF21" s="337"/>
      <c r="AG21" s="360"/>
      <c r="AH21" s="360"/>
      <c r="AI21" s="360"/>
      <c r="AJ21" s="360"/>
      <c r="AK21" s="360"/>
      <c r="AL21" s="360"/>
      <c r="AM21" s="360"/>
      <c r="AN21" s="360"/>
      <c r="AO21" s="360"/>
      <c r="AP21" s="360"/>
      <c r="AQ21" s="360"/>
    </row>
    <row r="22" spans="1:43" s="117" customFormat="1" ht="10.5" customHeight="1">
      <c r="A22" s="4"/>
      <c r="B22" s="30"/>
      <c r="C22" s="4"/>
      <c r="D22" s="17"/>
      <c r="E22" s="17"/>
      <c r="F22" s="422"/>
      <c r="G22" s="422"/>
      <c r="H22" s="422"/>
      <c r="I22" s="422"/>
      <c r="J22" s="422"/>
      <c r="K22" s="422"/>
      <c r="L22" s="422"/>
      <c r="M22" s="422"/>
      <c r="N22" s="422"/>
      <c r="O22" s="422"/>
      <c r="P22" s="422"/>
      <c r="Q22" s="422"/>
      <c r="R22" s="422"/>
      <c r="S22" s="422"/>
      <c r="T22" s="422"/>
      <c r="U22" s="422"/>
      <c r="V22" s="422"/>
      <c r="W22" s="422"/>
      <c r="X22" s="422"/>
      <c r="Y22" s="422"/>
      <c r="Z22" s="422"/>
      <c r="AA22" s="422"/>
      <c r="AB22" s="422"/>
      <c r="AC22" s="422"/>
      <c r="AD22" s="422"/>
      <c r="AE22" s="4"/>
      <c r="AF22" s="337"/>
      <c r="AG22" s="360"/>
      <c r="AH22" s="360"/>
      <c r="AI22" s="360"/>
      <c r="AJ22" s="360"/>
      <c r="AK22" s="360"/>
      <c r="AL22" s="360"/>
      <c r="AM22" s="360"/>
      <c r="AN22" s="360"/>
      <c r="AO22" s="360"/>
      <c r="AP22" s="360"/>
      <c r="AQ22" s="360"/>
    </row>
    <row r="23" spans="1:43" s="117" customFormat="1" ht="10.5" customHeight="1">
      <c r="A23" s="4"/>
      <c r="B23" s="30"/>
      <c r="C23" s="4"/>
      <c r="D23" s="17"/>
      <c r="E23" s="17"/>
      <c r="F23" s="422"/>
      <c r="G23" s="422"/>
      <c r="H23" s="422"/>
      <c r="I23" s="422"/>
      <c r="J23" s="422"/>
      <c r="K23" s="422"/>
      <c r="L23" s="422"/>
      <c r="M23" s="422"/>
      <c r="N23" s="422"/>
      <c r="O23" s="422"/>
      <c r="P23" s="422"/>
      <c r="Q23" s="422"/>
      <c r="R23" s="422"/>
      <c r="S23" s="422"/>
      <c r="T23" s="422"/>
      <c r="U23" s="422"/>
      <c r="V23" s="422"/>
      <c r="W23" s="422"/>
      <c r="X23" s="422"/>
      <c r="Y23" s="422"/>
      <c r="Z23" s="422"/>
      <c r="AA23" s="422"/>
      <c r="AB23" s="422"/>
      <c r="AC23" s="422"/>
      <c r="AD23" s="422"/>
      <c r="AE23" s="4"/>
      <c r="AF23" s="337"/>
      <c r="AG23" s="360"/>
      <c r="AH23" s="360"/>
      <c r="AI23" s="360"/>
      <c r="AJ23" s="360"/>
      <c r="AK23" s="360"/>
      <c r="AL23" s="360"/>
      <c r="AM23" s="360"/>
      <c r="AN23" s="360"/>
      <c r="AO23" s="360"/>
      <c r="AP23" s="360"/>
      <c r="AQ23" s="360"/>
    </row>
    <row r="24" spans="1:43" s="117" customFormat="1" ht="10.5" customHeight="1">
      <c r="A24" s="4"/>
      <c r="B24" s="30"/>
      <c r="C24" s="4"/>
      <c r="D24" s="17"/>
      <c r="E24" s="17"/>
      <c r="F24" s="422"/>
      <c r="G24" s="422"/>
      <c r="H24" s="422"/>
      <c r="I24" s="422"/>
      <c r="J24" s="422"/>
      <c r="K24" s="422"/>
      <c r="L24" s="422"/>
      <c r="M24" s="422"/>
      <c r="N24" s="422"/>
      <c r="O24" s="422"/>
      <c r="P24" s="422"/>
      <c r="Q24" s="422"/>
      <c r="R24" s="422"/>
      <c r="S24" s="422"/>
      <c r="T24" s="422"/>
      <c r="U24" s="422"/>
      <c r="V24" s="422"/>
      <c r="W24" s="422"/>
      <c r="X24" s="422"/>
      <c r="Y24" s="422"/>
      <c r="Z24" s="422"/>
      <c r="AA24" s="422"/>
      <c r="AB24" s="422"/>
      <c r="AC24" s="422"/>
      <c r="AD24" s="422"/>
      <c r="AE24" s="4"/>
      <c r="AF24" s="337"/>
      <c r="AG24" s="360"/>
      <c r="AH24" s="360"/>
      <c r="AI24" s="360"/>
      <c r="AJ24" s="360"/>
      <c r="AK24" s="360"/>
      <c r="AL24" s="360"/>
      <c r="AM24" s="360"/>
      <c r="AN24" s="360"/>
      <c r="AO24" s="360"/>
      <c r="AP24" s="360"/>
      <c r="AQ24" s="360"/>
    </row>
    <row r="25" spans="1:43" s="117" customFormat="1" ht="10.5" customHeight="1">
      <c r="A25" s="4"/>
      <c r="B25" s="30"/>
      <c r="C25" s="4"/>
      <c r="D25" s="17"/>
      <c r="E25" s="17"/>
      <c r="F25" s="422"/>
      <c r="G25" s="422"/>
      <c r="H25" s="422"/>
      <c r="I25" s="422"/>
      <c r="J25" s="422"/>
      <c r="K25" s="422"/>
      <c r="L25" s="422"/>
      <c r="M25" s="422"/>
      <c r="N25" s="422"/>
      <c r="O25" s="422"/>
      <c r="P25" s="422"/>
      <c r="Q25" s="422"/>
      <c r="R25" s="422"/>
      <c r="S25" s="422"/>
      <c r="T25" s="422"/>
      <c r="U25" s="422"/>
      <c r="V25" s="422"/>
      <c r="W25" s="422"/>
      <c r="X25" s="422"/>
      <c r="Y25" s="422"/>
      <c r="Z25" s="422"/>
      <c r="AA25" s="422"/>
      <c r="AB25" s="422"/>
      <c r="AC25" s="422"/>
      <c r="AD25" s="422"/>
      <c r="AE25" s="4"/>
      <c r="AF25" s="337"/>
      <c r="AG25" s="360"/>
      <c r="AH25" s="360"/>
      <c r="AI25" s="360"/>
      <c r="AJ25" s="360"/>
      <c r="AK25" s="360"/>
      <c r="AL25" s="360"/>
      <c r="AM25" s="360"/>
      <c r="AN25" s="360"/>
      <c r="AO25" s="360"/>
      <c r="AP25" s="360"/>
      <c r="AQ25" s="360"/>
    </row>
    <row r="26" spans="1:43" s="117" customFormat="1" ht="10.5" customHeight="1">
      <c r="A26" s="4"/>
      <c r="B26" s="30"/>
      <c r="C26" s="4"/>
      <c r="D26" s="17"/>
      <c r="E26" s="17"/>
      <c r="F26" s="422"/>
      <c r="G26" s="422"/>
      <c r="H26" s="422"/>
      <c r="I26" s="422"/>
      <c r="J26" s="422"/>
      <c r="K26" s="422"/>
      <c r="L26" s="422"/>
      <c r="M26" s="422"/>
      <c r="N26" s="422"/>
      <c r="O26" s="422"/>
      <c r="P26" s="422"/>
      <c r="Q26" s="422"/>
      <c r="R26" s="422"/>
      <c r="S26" s="422"/>
      <c r="T26" s="422"/>
      <c r="U26" s="422"/>
      <c r="V26" s="422"/>
      <c r="W26" s="422"/>
      <c r="X26" s="422"/>
      <c r="Y26" s="422"/>
      <c r="Z26" s="422"/>
      <c r="AA26" s="422"/>
      <c r="AB26" s="422"/>
      <c r="AC26" s="422"/>
      <c r="AD26" s="422"/>
      <c r="AE26" s="4"/>
      <c r="AF26" s="337"/>
      <c r="AG26" s="360"/>
      <c r="AH26" s="360"/>
      <c r="AI26" s="360"/>
      <c r="AJ26" s="360"/>
      <c r="AK26" s="360"/>
      <c r="AL26" s="360"/>
      <c r="AM26" s="360"/>
      <c r="AN26" s="360"/>
      <c r="AO26" s="360"/>
      <c r="AP26" s="360"/>
      <c r="AQ26" s="360"/>
    </row>
    <row r="27" spans="1:43" s="117" customFormat="1" ht="10.5" customHeight="1">
      <c r="A27" s="4"/>
      <c r="B27" s="30"/>
      <c r="C27" s="4"/>
      <c r="D27" s="17"/>
      <c r="E27" s="17"/>
      <c r="F27" s="422"/>
      <c r="G27" s="422"/>
      <c r="H27" s="422"/>
      <c r="I27" s="422"/>
      <c r="J27" s="422"/>
      <c r="K27" s="422"/>
      <c r="L27" s="422"/>
      <c r="M27" s="422"/>
      <c r="N27" s="422"/>
      <c r="O27" s="422"/>
      <c r="P27" s="422"/>
      <c r="Q27" s="422"/>
      <c r="R27" s="422"/>
      <c r="S27" s="422"/>
      <c r="T27" s="422"/>
      <c r="U27" s="422"/>
      <c r="V27" s="422"/>
      <c r="W27" s="422"/>
      <c r="X27" s="422"/>
      <c r="Y27" s="422"/>
      <c r="Z27" s="422"/>
      <c r="AA27" s="422"/>
      <c r="AB27" s="422"/>
      <c r="AC27" s="422"/>
      <c r="AD27" s="422"/>
      <c r="AE27" s="4"/>
      <c r="AF27" s="337"/>
      <c r="AG27" s="360"/>
      <c r="AH27" s="360"/>
      <c r="AI27" s="360"/>
      <c r="AJ27" s="360"/>
      <c r="AK27" s="360"/>
      <c r="AL27" s="360"/>
      <c r="AM27" s="360"/>
      <c r="AN27" s="360"/>
      <c r="AO27" s="360"/>
      <c r="AP27" s="360"/>
      <c r="AQ27" s="360"/>
    </row>
    <row r="28" spans="1:43" s="117" customFormat="1" ht="10.5" customHeight="1">
      <c r="A28" s="4"/>
      <c r="B28" s="30"/>
      <c r="C28" s="4"/>
      <c r="D28" s="17"/>
      <c r="E28" s="17"/>
      <c r="F28" s="422"/>
      <c r="G28" s="422"/>
      <c r="H28" s="422"/>
      <c r="I28" s="422"/>
      <c r="J28" s="422"/>
      <c r="K28" s="422"/>
      <c r="L28" s="422"/>
      <c r="M28" s="422"/>
      <c r="N28" s="422"/>
      <c r="O28" s="422"/>
      <c r="P28" s="422"/>
      <c r="Q28" s="422"/>
      <c r="R28" s="422"/>
      <c r="S28" s="422"/>
      <c r="T28" s="422"/>
      <c r="U28" s="422"/>
      <c r="V28" s="422"/>
      <c r="W28" s="422"/>
      <c r="X28" s="422"/>
      <c r="Y28" s="422"/>
      <c r="Z28" s="422"/>
      <c r="AA28" s="422"/>
      <c r="AB28" s="422"/>
      <c r="AC28" s="422"/>
      <c r="AD28" s="422"/>
      <c r="AE28" s="4"/>
      <c r="AF28" s="337"/>
      <c r="AG28" s="360"/>
      <c r="AH28" s="360"/>
      <c r="AI28" s="360"/>
      <c r="AJ28" s="360"/>
      <c r="AK28" s="360"/>
      <c r="AL28" s="360"/>
      <c r="AM28" s="360"/>
      <c r="AN28" s="360"/>
      <c r="AO28" s="360"/>
      <c r="AP28" s="360"/>
      <c r="AQ28" s="360"/>
    </row>
    <row r="29" spans="1:43" s="117" customFormat="1" ht="6" customHeight="1">
      <c r="A29" s="4"/>
      <c r="B29" s="30"/>
      <c r="C29" s="4"/>
      <c r="D29" s="17"/>
      <c r="E29" s="17"/>
      <c r="F29" s="422"/>
      <c r="G29" s="422"/>
      <c r="H29" s="422"/>
      <c r="I29" s="422"/>
      <c r="J29" s="422"/>
      <c r="K29" s="422"/>
      <c r="L29" s="422"/>
      <c r="M29" s="422"/>
      <c r="N29" s="422"/>
      <c r="O29" s="422"/>
      <c r="P29" s="422"/>
      <c r="Q29" s="422"/>
      <c r="R29" s="422"/>
      <c r="S29" s="422"/>
      <c r="T29" s="422"/>
      <c r="U29" s="422"/>
      <c r="V29" s="422"/>
      <c r="W29" s="422"/>
      <c r="X29" s="422"/>
      <c r="Y29" s="422"/>
      <c r="Z29" s="422"/>
      <c r="AA29" s="422"/>
      <c r="AB29" s="422"/>
      <c r="AC29" s="422"/>
      <c r="AD29" s="422"/>
      <c r="AE29" s="4"/>
      <c r="AF29" s="337"/>
      <c r="AG29" s="360"/>
      <c r="AH29" s="360"/>
      <c r="AI29" s="360"/>
      <c r="AJ29" s="360"/>
      <c r="AK29" s="360"/>
      <c r="AL29" s="360"/>
      <c r="AM29" s="360"/>
      <c r="AN29" s="360"/>
      <c r="AO29" s="360"/>
      <c r="AP29" s="360"/>
      <c r="AQ29" s="360"/>
    </row>
    <row r="30" spans="1:43" s="117" customFormat="1" ht="18.75" customHeight="1">
      <c r="A30" s="4"/>
      <c r="B30" s="30"/>
      <c r="C30" s="1438" t="s">
        <v>318</v>
      </c>
      <c r="D30" s="17"/>
      <c r="E30" s="17"/>
      <c r="F30" s="420"/>
      <c r="G30" s="426"/>
      <c r="H30" s="426"/>
      <c r="I30" s="426"/>
      <c r="J30" s="426"/>
      <c r="K30" s="426"/>
      <c r="L30" s="426"/>
      <c r="M30" s="426"/>
      <c r="N30" s="426"/>
      <c r="O30" s="426"/>
      <c r="P30" s="426"/>
      <c r="Q30" s="426"/>
      <c r="R30" s="426"/>
      <c r="S30" s="426"/>
      <c r="T30" s="426"/>
      <c r="U30" s="426"/>
      <c r="V30" s="426"/>
      <c r="W30" s="426"/>
      <c r="X30" s="426"/>
      <c r="Y30" s="426"/>
      <c r="Z30" s="426"/>
      <c r="AA30" s="426"/>
      <c r="AB30" s="426"/>
      <c r="AC30" s="426"/>
      <c r="AD30" s="426"/>
      <c r="AE30" s="427"/>
      <c r="AF30" s="337"/>
      <c r="AG30" s="360"/>
      <c r="AH30" s="360"/>
      <c r="AI30" s="360"/>
      <c r="AJ30" s="360"/>
      <c r="AK30" s="360"/>
      <c r="AL30" s="360"/>
      <c r="AM30" s="360"/>
      <c r="AN30" s="360"/>
      <c r="AO30" s="360"/>
      <c r="AP30" s="360"/>
      <c r="AQ30" s="360"/>
    </row>
    <row r="31" spans="1:43" s="117" customFormat="1" ht="11.25" customHeight="1">
      <c r="A31" s="4"/>
      <c r="B31" s="30"/>
      <c r="C31" s="428"/>
      <c r="D31" s="17" t="s">
        <v>319</v>
      </c>
      <c r="E31" s="17"/>
      <c r="F31" s="424">
        <v>-5.3</v>
      </c>
      <c r="G31" s="424"/>
      <c r="H31" s="424">
        <v>-5.2</v>
      </c>
      <c r="I31" s="424"/>
      <c r="J31" s="424">
        <v>-4.4000000000000004</v>
      </c>
      <c r="K31" s="424"/>
      <c r="L31" s="424">
        <v>-3.3</v>
      </c>
      <c r="M31" s="424"/>
      <c r="N31" s="424">
        <v>-3</v>
      </c>
      <c r="O31" s="424"/>
      <c r="P31" s="425">
        <v>-5.3</v>
      </c>
      <c r="Q31" s="424"/>
      <c r="R31" s="425">
        <v>-7.1</v>
      </c>
      <c r="S31" s="424"/>
      <c r="T31" s="425">
        <v>-8.4</v>
      </c>
      <c r="U31" s="424"/>
      <c r="V31" s="425">
        <v>-9.1</v>
      </c>
      <c r="W31" s="424"/>
      <c r="X31" s="425">
        <v>-11.2</v>
      </c>
      <c r="Y31" s="424"/>
      <c r="Z31" s="425">
        <v>-12.8</v>
      </c>
      <c r="AA31" s="424"/>
      <c r="AB31" s="425">
        <v>-13.8</v>
      </c>
      <c r="AC31" s="424"/>
      <c r="AD31" s="425">
        <v>-14.2</v>
      </c>
      <c r="AE31" s="427"/>
      <c r="AF31" s="337"/>
      <c r="AG31" s="360"/>
      <c r="AH31" s="360"/>
      <c r="AI31" s="360"/>
      <c r="AJ31" s="360"/>
      <c r="AK31" s="360"/>
      <c r="AL31" s="360"/>
      <c r="AM31" s="360"/>
      <c r="AN31" s="360"/>
      <c r="AO31" s="360"/>
      <c r="AP31" s="360"/>
      <c r="AQ31" s="360"/>
    </row>
    <row r="32" spans="1:43" s="117" customFormat="1" ht="12.75" customHeight="1">
      <c r="A32" s="4"/>
      <c r="B32" s="30"/>
      <c r="C32" s="428"/>
      <c r="D32" s="17" t="s">
        <v>315</v>
      </c>
      <c r="E32" s="17"/>
      <c r="F32" s="424">
        <v>-31.7</v>
      </c>
      <c r="G32" s="424"/>
      <c r="H32" s="424">
        <v>-34</v>
      </c>
      <c r="I32" s="424"/>
      <c r="J32" s="424">
        <v>-37.6</v>
      </c>
      <c r="K32" s="424"/>
      <c r="L32" s="424">
        <v>-39.6</v>
      </c>
      <c r="M32" s="424"/>
      <c r="N32" s="424">
        <v>-42</v>
      </c>
      <c r="O32" s="424"/>
      <c r="P32" s="425">
        <v>-42.8</v>
      </c>
      <c r="Q32" s="424"/>
      <c r="R32" s="425">
        <v>-45.7</v>
      </c>
      <c r="S32" s="424"/>
      <c r="T32" s="425">
        <v>-48.5</v>
      </c>
      <c r="U32" s="424"/>
      <c r="V32" s="425">
        <v>-50</v>
      </c>
      <c r="W32" s="424"/>
      <c r="X32" s="425">
        <v>-52</v>
      </c>
      <c r="Y32" s="424"/>
      <c r="Z32" s="425">
        <v>-52.1</v>
      </c>
      <c r="AA32" s="424"/>
      <c r="AB32" s="425">
        <v>-55.1</v>
      </c>
      <c r="AC32" s="424"/>
      <c r="AD32" s="425">
        <v>-55.9</v>
      </c>
      <c r="AE32" s="427"/>
      <c r="AF32" s="337"/>
      <c r="AG32" s="360"/>
      <c r="AH32" s="360"/>
      <c r="AI32" s="360"/>
      <c r="AJ32" s="360"/>
      <c r="AK32" s="360"/>
      <c r="AL32" s="360"/>
      <c r="AM32" s="360"/>
      <c r="AN32" s="360"/>
      <c r="AO32" s="360"/>
      <c r="AP32" s="360"/>
      <c r="AQ32" s="360"/>
    </row>
    <row r="33" spans="1:43" s="117" customFormat="1" ht="11.25" customHeight="1">
      <c r="A33" s="4"/>
      <c r="B33" s="30"/>
      <c r="C33" s="428"/>
      <c r="D33" s="17" t="s">
        <v>316</v>
      </c>
      <c r="E33" s="17"/>
      <c r="F33" s="424">
        <v>-13.4</v>
      </c>
      <c r="G33" s="424"/>
      <c r="H33" s="424">
        <v>-11.5</v>
      </c>
      <c r="I33" s="424"/>
      <c r="J33" s="424">
        <v>-12.1</v>
      </c>
      <c r="K33" s="424"/>
      <c r="L33" s="424">
        <v>-13.6</v>
      </c>
      <c r="M33" s="424"/>
      <c r="N33" s="424">
        <v>-17.2</v>
      </c>
      <c r="O33" s="424"/>
      <c r="P33" s="425">
        <v>-18.399999999999999</v>
      </c>
      <c r="Q33" s="424"/>
      <c r="R33" s="425">
        <v>-18.2</v>
      </c>
      <c r="S33" s="424"/>
      <c r="T33" s="425">
        <v>-18.8</v>
      </c>
      <c r="U33" s="424"/>
      <c r="V33" s="425">
        <v>-21.1</v>
      </c>
      <c r="W33" s="424"/>
      <c r="X33" s="425">
        <v>-23.7</v>
      </c>
      <c r="Y33" s="424"/>
      <c r="Z33" s="425">
        <v>-25.9</v>
      </c>
      <c r="AA33" s="424"/>
      <c r="AB33" s="425">
        <v>-27.5</v>
      </c>
      <c r="AC33" s="424"/>
      <c r="AD33" s="425">
        <v>-26.9</v>
      </c>
      <c r="AE33" s="427"/>
      <c r="AF33" s="337"/>
      <c r="AG33" s="360"/>
      <c r="AH33" s="360"/>
      <c r="AI33" s="360"/>
      <c r="AJ33" s="360"/>
      <c r="AK33" s="360"/>
      <c r="AL33" s="360"/>
      <c r="AM33" s="360"/>
      <c r="AN33" s="360"/>
      <c r="AO33" s="360"/>
      <c r="AP33" s="360"/>
      <c r="AQ33" s="360"/>
    </row>
    <row r="34" spans="1:43" s="117" customFormat="1" ht="12" customHeight="1">
      <c r="A34" s="4"/>
      <c r="B34" s="30"/>
      <c r="C34" s="428"/>
      <c r="D34" s="17" t="s">
        <v>320</v>
      </c>
      <c r="E34" s="17"/>
      <c r="F34" s="424">
        <v>-11.1</v>
      </c>
      <c r="G34" s="424"/>
      <c r="H34" s="424">
        <v>-13.1</v>
      </c>
      <c r="I34" s="424"/>
      <c r="J34" s="424">
        <v>-14.7</v>
      </c>
      <c r="K34" s="424"/>
      <c r="L34" s="424">
        <v>-15.4</v>
      </c>
      <c r="M34" s="424"/>
      <c r="N34" s="424">
        <v>-14.5</v>
      </c>
      <c r="O34" s="425"/>
      <c r="P34" s="425">
        <v>-13</v>
      </c>
      <c r="Q34" s="425"/>
      <c r="R34" s="425">
        <v>-12.1</v>
      </c>
      <c r="S34" s="425"/>
      <c r="T34" s="425">
        <v>-13</v>
      </c>
      <c r="U34" s="425"/>
      <c r="V34" s="425">
        <v>-14.9</v>
      </c>
      <c r="W34" s="425"/>
      <c r="X34" s="425">
        <v>-17.3</v>
      </c>
      <c r="Y34" s="425"/>
      <c r="Z34" s="425">
        <v>-19.5</v>
      </c>
      <c r="AA34" s="425"/>
      <c r="AB34" s="425">
        <v>-18.3</v>
      </c>
      <c r="AC34" s="425"/>
      <c r="AD34" s="425">
        <v>-17</v>
      </c>
      <c r="AE34" s="427"/>
      <c r="AF34" s="337"/>
      <c r="AG34" s="360"/>
      <c r="AH34" s="360"/>
      <c r="AI34" s="360"/>
      <c r="AJ34" s="360"/>
      <c r="AK34" s="360"/>
      <c r="AL34" s="360"/>
      <c r="AM34" s="360"/>
      <c r="AN34" s="360"/>
      <c r="AO34" s="360"/>
      <c r="AP34" s="360"/>
      <c r="AQ34" s="360"/>
    </row>
    <row r="35" spans="1:43" s="117" customFormat="1" ht="2.25" customHeight="1">
      <c r="A35" s="4"/>
      <c r="B35" s="30"/>
      <c r="C35" s="1438"/>
      <c r="D35" s="17"/>
      <c r="E35" s="17"/>
      <c r="F35" s="424"/>
      <c r="G35" s="424"/>
      <c r="H35" s="424"/>
      <c r="I35" s="424"/>
      <c r="J35" s="424"/>
      <c r="K35" s="424"/>
      <c r="L35" s="424"/>
      <c r="M35" s="424"/>
      <c r="N35" s="424"/>
      <c r="O35" s="425"/>
      <c r="P35" s="425"/>
      <c r="Q35" s="425"/>
      <c r="R35" s="425"/>
      <c r="S35" s="425"/>
      <c r="T35" s="425"/>
      <c r="U35" s="425"/>
      <c r="V35" s="425"/>
      <c r="W35" s="425"/>
      <c r="X35" s="425"/>
      <c r="Y35" s="425"/>
      <c r="Z35" s="425"/>
      <c r="AA35" s="425"/>
      <c r="AB35" s="425"/>
      <c r="AC35" s="425"/>
      <c r="AD35" s="425"/>
      <c r="AE35" s="427"/>
      <c r="AF35" s="337"/>
      <c r="AG35" s="360"/>
      <c r="AH35" s="360"/>
      <c r="AI35" s="360"/>
      <c r="AJ35" s="360"/>
      <c r="AK35" s="360"/>
      <c r="AL35" s="360"/>
      <c r="AM35" s="360"/>
      <c r="AN35" s="360"/>
      <c r="AO35" s="360"/>
      <c r="AP35" s="360"/>
      <c r="AQ35" s="360"/>
    </row>
    <row r="36" spans="1:43" s="117" customFormat="1" ht="14.25" hidden="1" customHeight="1">
      <c r="A36" s="4"/>
      <c r="B36" s="30"/>
      <c r="C36" s="1438" t="s">
        <v>65</v>
      </c>
      <c r="D36" s="1438"/>
      <c r="E36" s="17"/>
      <c r="F36" s="424"/>
      <c r="G36" s="424"/>
      <c r="H36" s="424"/>
      <c r="I36" s="424"/>
      <c r="J36" s="424"/>
      <c r="K36" s="424"/>
      <c r="L36" s="424"/>
      <c r="M36" s="424"/>
      <c r="N36" s="424"/>
      <c r="O36" s="425"/>
      <c r="P36" s="425"/>
      <c r="Q36" s="425"/>
      <c r="R36" s="425"/>
      <c r="S36" s="425"/>
      <c r="T36" s="425"/>
      <c r="U36" s="425"/>
      <c r="V36" s="425"/>
      <c r="W36" s="425"/>
      <c r="X36" s="425"/>
      <c r="Y36" s="425"/>
      <c r="Z36" s="425"/>
      <c r="AA36" s="425"/>
      <c r="AB36" s="425"/>
      <c r="AC36" s="425"/>
      <c r="AD36" s="425"/>
      <c r="AE36" s="427"/>
      <c r="AF36" s="337"/>
      <c r="AG36" s="360"/>
    </row>
    <row r="37" spans="1:43" s="117" customFormat="1" ht="11.25" hidden="1" customHeight="1">
      <c r="A37" s="4"/>
      <c r="B37" s="30"/>
      <c r="C37" s="429"/>
      <c r="D37" s="17" t="s">
        <v>334</v>
      </c>
      <c r="E37" s="17"/>
      <c r="F37" s="424"/>
      <c r="G37" s="424"/>
      <c r="H37" s="424"/>
      <c r="I37" s="424"/>
      <c r="J37" s="424"/>
      <c r="K37" s="424"/>
      <c r="L37" s="424"/>
      <c r="M37" s="424"/>
      <c r="N37" s="424"/>
      <c r="O37" s="425"/>
      <c r="P37" s="425"/>
      <c r="Q37" s="425"/>
      <c r="R37" s="425"/>
      <c r="S37" s="425"/>
      <c r="T37" s="425"/>
      <c r="U37" s="425"/>
      <c r="V37" s="425"/>
      <c r="W37" s="425"/>
      <c r="X37" s="425"/>
      <c r="Y37" s="425"/>
      <c r="Z37" s="425"/>
      <c r="AA37" s="425"/>
      <c r="AB37" s="425"/>
      <c r="AC37" s="425"/>
      <c r="AD37" s="425"/>
      <c r="AE37" s="427"/>
      <c r="AF37" s="337"/>
      <c r="AG37" s="360"/>
    </row>
    <row r="38" spans="1:43" s="117" customFormat="1" ht="11.25" hidden="1" customHeight="1">
      <c r="A38" s="4"/>
      <c r="B38" s="30"/>
      <c r="C38" s="429"/>
      <c r="D38" s="17" t="s">
        <v>335</v>
      </c>
      <c r="E38" s="17"/>
      <c r="F38" s="424"/>
      <c r="G38" s="424"/>
      <c r="H38" s="424"/>
      <c r="I38" s="424"/>
      <c r="J38" s="424"/>
      <c r="K38" s="424"/>
      <c r="L38" s="424"/>
      <c r="M38" s="424"/>
      <c r="N38" s="424"/>
      <c r="O38" s="425"/>
      <c r="P38" s="425"/>
      <c r="Q38" s="425"/>
      <c r="R38" s="425"/>
      <c r="S38" s="425"/>
      <c r="T38" s="425"/>
      <c r="U38" s="425"/>
      <c r="V38" s="425"/>
      <c r="W38" s="425"/>
      <c r="X38" s="425"/>
      <c r="Y38" s="425"/>
      <c r="Z38" s="425"/>
      <c r="AA38" s="425"/>
      <c r="AB38" s="425"/>
      <c r="AC38" s="425"/>
      <c r="AD38" s="425"/>
      <c r="AE38" s="427"/>
      <c r="AF38" s="337"/>
      <c r="AG38" s="360"/>
    </row>
    <row r="39" spans="1:43" s="117" customFormat="1" ht="11.25" hidden="1" customHeight="1">
      <c r="A39" s="4"/>
      <c r="B39" s="30"/>
      <c r="C39" s="429"/>
      <c r="D39" s="17" t="s">
        <v>336</v>
      </c>
      <c r="E39" s="17"/>
      <c r="F39" s="424"/>
      <c r="G39" s="424"/>
      <c r="H39" s="424"/>
      <c r="I39" s="424"/>
      <c r="J39" s="424"/>
      <c r="K39" s="424"/>
      <c r="L39" s="424"/>
      <c r="M39" s="424"/>
      <c r="N39" s="424"/>
      <c r="O39" s="425"/>
      <c r="P39" s="425"/>
      <c r="Q39" s="425"/>
      <c r="R39" s="425"/>
      <c r="S39" s="425"/>
      <c r="T39" s="425"/>
      <c r="U39" s="425"/>
      <c r="V39" s="425"/>
      <c r="W39" s="425"/>
      <c r="X39" s="425"/>
      <c r="Y39" s="425"/>
      <c r="Z39" s="425"/>
      <c r="AA39" s="425"/>
      <c r="AB39" s="425"/>
      <c r="AC39" s="425"/>
      <c r="AD39" s="425"/>
      <c r="AE39" s="427"/>
      <c r="AF39" s="337"/>
      <c r="AG39" s="360"/>
    </row>
    <row r="40" spans="1:43" s="117" customFormat="1" ht="3" hidden="1" customHeight="1">
      <c r="A40" s="4"/>
      <c r="B40" s="30"/>
      <c r="C40" s="429"/>
      <c r="D40" s="17"/>
      <c r="E40" s="17"/>
      <c r="F40" s="424"/>
      <c r="G40" s="424"/>
      <c r="H40" s="424"/>
      <c r="I40" s="424"/>
      <c r="J40" s="424"/>
      <c r="K40" s="424"/>
      <c r="L40" s="424"/>
      <c r="M40" s="424"/>
      <c r="N40" s="424"/>
      <c r="O40" s="425"/>
      <c r="P40" s="425"/>
      <c r="Q40" s="425"/>
      <c r="R40" s="425"/>
      <c r="S40" s="425"/>
      <c r="T40" s="425"/>
      <c r="U40" s="425"/>
      <c r="V40" s="425"/>
      <c r="W40" s="425"/>
      <c r="X40" s="425"/>
      <c r="Y40" s="425"/>
      <c r="Z40" s="425"/>
      <c r="AA40" s="425"/>
      <c r="AB40" s="425"/>
      <c r="AC40" s="425"/>
      <c r="AD40" s="425"/>
      <c r="AE40" s="427"/>
      <c r="AF40" s="337"/>
      <c r="AG40" s="360"/>
    </row>
    <row r="41" spans="1:43" s="117" customFormat="1" ht="11.25" hidden="1" customHeight="1">
      <c r="A41" s="4"/>
      <c r="B41" s="30"/>
      <c r="C41" s="429"/>
      <c r="D41" s="17" t="s">
        <v>321</v>
      </c>
      <c r="E41" s="17"/>
      <c r="F41" s="424"/>
      <c r="G41" s="424"/>
      <c r="H41" s="424"/>
      <c r="I41" s="424"/>
      <c r="J41" s="424"/>
      <c r="K41" s="424"/>
      <c r="L41" s="424"/>
      <c r="M41" s="424"/>
      <c r="N41" s="424"/>
      <c r="O41" s="425"/>
      <c r="P41" s="425"/>
      <c r="Q41" s="425"/>
      <c r="R41" s="425"/>
      <c r="S41" s="425"/>
      <c r="T41" s="425"/>
      <c r="U41" s="425"/>
      <c r="V41" s="425"/>
      <c r="W41" s="425"/>
      <c r="X41" s="425"/>
      <c r="Y41" s="425"/>
      <c r="Z41" s="425"/>
      <c r="AA41" s="425"/>
      <c r="AB41" s="425"/>
      <c r="AC41" s="425"/>
      <c r="AD41" s="425"/>
      <c r="AE41" s="427"/>
      <c r="AF41" s="337"/>
      <c r="AG41" s="360"/>
    </row>
    <row r="42" spans="1:43" s="117" customFormat="1" ht="12" hidden="1" customHeight="1">
      <c r="A42" s="4"/>
      <c r="B42" s="30"/>
      <c r="C42" s="429"/>
      <c r="D42" s="17" t="s">
        <v>337</v>
      </c>
      <c r="E42" s="17"/>
      <c r="F42" s="424"/>
      <c r="G42" s="424"/>
      <c r="H42" s="424"/>
      <c r="I42" s="424"/>
      <c r="J42" s="424"/>
      <c r="K42" s="424"/>
      <c r="L42" s="424"/>
      <c r="M42" s="424"/>
      <c r="N42" s="424"/>
      <c r="O42" s="425"/>
      <c r="P42" s="425"/>
      <c r="Q42" s="425"/>
      <c r="R42" s="425"/>
      <c r="S42" s="425"/>
      <c r="T42" s="425"/>
      <c r="U42" s="425"/>
      <c r="V42" s="425"/>
      <c r="W42" s="425"/>
      <c r="X42" s="425"/>
      <c r="Y42" s="425"/>
      <c r="Z42" s="425"/>
      <c r="AA42" s="425"/>
      <c r="AB42" s="425"/>
      <c r="AC42" s="425"/>
      <c r="AD42" s="425"/>
      <c r="AE42" s="427"/>
      <c r="AF42" s="337"/>
      <c r="AG42" s="360"/>
    </row>
    <row r="43" spans="1:43" s="117" customFormat="1" ht="11.25" hidden="1" customHeight="1">
      <c r="A43" s="4"/>
      <c r="B43" s="30"/>
      <c r="C43" s="429"/>
      <c r="D43" s="17" t="s">
        <v>338</v>
      </c>
      <c r="E43" s="17"/>
      <c r="F43" s="424"/>
      <c r="G43" s="424"/>
      <c r="H43" s="424"/>
      <c r="I43" s="424"/>
      <c r="J43" s="424"/>
      <c r="K43" s="424"/>
      <c r="L43" s="424"/>
      <c r="M43" s="424"/>
      <c r="N43" s="424"/>
      <c r="O43" s="425"/>
      <c r="P43" s="425"/>
      <c r="Q43" s="425"/>
      <c r="R43" s="425"/>
      <c r="S43" s="425"/>
      <c r="T43" s="425"/>
      <c r="U43" s="425"/>
      <c r="V43" s="425"/>
      <c r="W43" s="425"/>
      <c r="X43" s="425"/>
      <c r="Y43" s="425"/>
      <c r="Z43" s="425"/>
      <c r="AA43" s="425"/>
      <c r="AB43" s="425"/>
      <c r="AC43" s="425"/>
      <c r="AD43" s="425"/>
      <c r="AE43" s="427"/>
      <c r="AF43" s="337"/>
      <c r="AG43" s="360"/>
    </row>
    <row r="44" spans="1:43" s="117" customFormat="1" ht="11.25" hidden="1" customHeight="1">
      <c r="A44" s="4"/>
      <c r="B44" s="30"/>
      <c r="C44" s="429"/>
      <c r="D44" s="17"/>
      <c r="E44" s="17"/>
      <c r="F44" s="424"/>
      <c r="G44" s="424"/>
      <c r="H44" s="424"/>
      <c r="I44" s="424"/>
      <c r="J44" s="424"/>
      <c r="K44" s="424"/>
      <c r="L44" s="424"/>
      <c r="M44" s="424"/>
      <c r="N44" s="424"/>
      <c r="O44" s="425"/>
      <c r="P44" s="425"/>
      <c r="Q44" s="425"/>
      <c r="R44" s="425"/>
      <c r="S44" s="425"/>
      <c r="T44" s="425"/>
      <c r="U44" s="425"/>
      <c r="V44" s="425"/>
      <c r="W44" s="425"/>
      <c r="X44" s="425"/>
      <c r="Y44" s="425"/>
      <c r="Z44" s="425"/>
      <c r="AA44" s="425"/>
      <c r="AB44" s="425"/>
      <c r="AC44" s="425"/>
      <c r="AD44" s="425"/>
      <c r="AE44" s="427"/>
      <c r="AF44" s="337"/>
      <c r="AG44" s="360"/>
    </row>
    <row r="45" spans="1:43" s="117" customFormat="1" ht="21" customHeight="1">
      <c r="A45" s="4"/>
      <c r="B45" s="30"/>
      <c r="C45" s="1746" t="s">
        <v>322</v>
      </c>
      <c r="D45" s="1746"/>
      <c r="E45" s="17"/>
      <c r="F45" s="430">
        <v>62.1</v>
      </c>
      <c r="G45" s="430"/>
      <c r="H45" s="430">
        <v>60.6</v>
      </c>
      <c r="I45" s="430"/>
      <c r="J45" s="430">
        <v>60.9</v>
      </c>
      <c r="K45" s="430"/>
      <c r="L45" s="430">
        <v>61.9</v>
      </c>
      <c r="M45" s="430"/>
      <c r="N45" s="430">
        <v>63.5</v>
      </c>
      <c r="O45" s="431"/>
      <c r="P45" s="431">
        <v>63.2</v>
      </c>
      <c r="Q45" s="431"/>
      <c r="R45" s="431">
        <v>63.7</v>
      </c>
      <c r="S45" s="431"/>
      <c r="T45" s="431">
        <v>64.599999999999994</v>
      </c>
      <c r="U45" s="431"/>
      <c r="V45" s="431">
        <v>67.099999999999994</v>
      </c>
      <c r="W45" s="431"/>
      <c r="X45" s="431">
        <v>70.7</v>
      </c>
      <c r="Y45" s="431"/>
      <c r="Z45" s="431">
        <v>72.900000000000006</v>
      </c>
      <c r="AA45" s="431"/>
      <c r="AB45" s="431">
        <v>74.099999999999994</v>
      </c>
      <c r="AC45" s="431"/>
      <c r="AD45" s="431">
        <v>74.5</v>
      </c>
      <c r="AE45" s="427"/>
      <c r="AF45" s="337"/>
      <c r="AG45" s="360"/>
    </row>
    <row r="46" spans="1:43" s="434" customFormat="1" ht="14.25" customHeight="1">
      <c r="A46" s="432"/>
      <c r="B46" s="433"/>
      <c r="C46" s="352" t="s">
        <v>323</v>
      </c>
      <c r="E46" s="352"/>
      <c r="F46" s="435">
        <v>-49.1</v>
      </c>
      <c r="G46" s="435"/>
      <c r="H46" s="435">
        <v>-48.4</v>
      </c>
      <c r="I46" s="435"/>
      <c r="J46" s="435">
        <v>-49.5</v>
      </c>
      <c r="K46" s="435"/>
      <c r="L46" s="435">
        <v>-50.3</v>
      </c>
      <c r="M46" s="435"/>
      <c r="N46" s="435">
        <v>-50.7</v>
      </c>
      <c r="O46" s="435"/>
      <c r="P46" s="436">
        <v>-49.1</v>
      </c>
      <c r="Q46" s="435"/>
      <c r="R46" s="436">
        <v>-49.1</v>
      </c>
      <c r="S46" s="435"/>
      <c r="T46" s="436">
        <v>-50.8</v>
      </c>
      <c r="U46" s="435"/>
      <c r="V46" s="436">
        <v>-53</v>
      </c>
      <c r="W46" s="435"/>
      <c r="X46" s="436">
        <v>-56</v>
      </c>
      <c r="Y46" s="435"/>
      <c r="Z46" s="436">
        <v>-56.8</v>
      </c>
      <c r="AA46" s="435"/>
      <c r="AB46" s="436">
        <v>-57.1</v>
      </c>
      <c r="AC46" s="435"/>
      <c r="AD46" s="436">
        <v>-55.8</v>
      </c>
      <c r="AE46" s="432"/>
      <c r="AF46" s="353"/>
      <c r="AG46" s="360"/>
      <c r="AH46" s="437"/>
      <c r="AI46" s="437"/>
      <c r="AJ46" s="437"/>
      <c r="AK46" s="437"/>
      <c r="AL46" s="437"/>
      <c r="AM46" s="437"/>
      <c r="AN46" s="437"/>
      <c r="AO46" s="437"/>
      <c r="AP46" s="437"/>
      <c r="AQ46" s="437"/>
    </row>
    <row r="47" spans="1:43" s="117" customFormat="1" ht="11.25" hidden="1" customHeight="1">
      <c r="A47" s="4"/>
      <c r="B47" s="30"/>
      <c r="C47" s="429"/>
      <c r="D47" s="17"/>
      <c r="E47" s="17"/>
      <c r="F47" s="438"/>
      <c r="G47" s="438"/>
      <c r="H47" s="438"/>
      <c r="I47" s="438"/>
      <c r="J47" s="438"/>
      <c r="K47" s="438"/>
      <c r="L47" s="438"/>
      <c r="M47" s="438"/>
      <c r="N47" s="438"/>
      <c r="O47" s="438"/>
      <c r="P47" s="438"/>
      <c r="Q47" s="438"/>
      <c r="R47" s="438"/>
      <c r="S47" s="438"/>
      <c r="T47" s="438"/>
      <c r="U47" s="438"/>
      <c r="V47" s="438"/>
      <c r="W47" s="438"/>
      <c r="X47" s="438"/>
      <c r="Y47" s="438"/>
      <c r="Z47" s="438"/>
      <c r="AA47" s="438"/>
      <c r="AB47" s="438"/>
      <c r="AC47" s="438"/>
      <c r="AD47" s="439"/>
      <c r="AE47" s="427"/>
      <c r="AF47" s="337"/>
      <c r="AG47" s="360"/>
    </row>
    <row r="48" spans="1:43" s="117" customFormat="1" ht="11.25" hidden="1" customHeight="1">
      <c r="A48" s="4"/>
      <c r="B48" s="30"/>
      <c r="C48" s="429"/>
      <c r="D48" s="17"/>
      <c r="E48" s="17"/>
      <c r="F48" s="438"/>
      <c r="G48" s="438"/>
      <c r="H48" s="438"/>
      <c r="I48" s="438"/>
      <c r="J48" s="438"/>
      <c r="K48" s="438"/>
      <c r="L48" s="438"/>
      <c r="M48" s="438"/>
      <c r="N48" s="438"/>
      <c r="O48" s="438"/>
      <c r="P48" s="438"/>
      <c r="Q48" s="438"/>
      <c r="R48" s="438"/>
      <c r="S48" s="438"/>
      <c r="T48" s="438"/>
      <c r="U48" s="438"/>
      <c r="V48" s="438"/>
      <c r="W48" s="438"/>
      <c r="X48" s="438"/>
      <c r="Y48" s="438"/>
      <c r="Z48" s="438"/>
      <c r="AA48" s="438"/>
      <c r="AB48" s="438"/>
      <c r="AC48" s="438"/>
      <c r="AD48" s="439"/>
      <c r="AE48" s="427"/>
      <c r="AF48" s="337"/>
      <c r="AG48" s="360"/>
    </row>
    <row r="49" spans="1:43" s="117" customFormat="1" ht="10.5" customHeight="1">
      <c r="A49" s="4"/>
      <c r="B49" s="30"/>
      <c r="C49" s="429"/>
      <c r="D49" s="17"/>
      <c r="E49" s="17"/>
      <c r="F49" s="426"/>
      <c r="G49" s="426"/>
      <c r="H49" s="426"/>
      <c r="I49" s="426"/>
      <c r="J49" s="426"/>
      <c r="K49" s="426"/>
      <c r="L49" s="426"/>
      <c r="M49" s="426"/>
      <c r="N49" s="426"/>
      <c r="O49" s="426"/>
      <c r="P49" s="426"/>
      <c r="Q49" s="426"/>
      <c r="R49" s="426"/>
      <c r="S49" s="426"/>
      <c r="T49" s="426"/>
      <c r="U49" s="426"/>
      <c r="V49" s="426"/>
      <c r="W49" s="426"/>
      <c r="X49" s="426"/>
      <c r="Y49" s="426"/>
      <c r="Z49" s="426"/>
      <c r="AA49" s="426"/>
      <c r="AB49" s="426"/>
      <c r="AC49" s="426"/>
      <c r="AD49" s="426"/>
      <c r="AE49" s="427"/>
      <c r="AF49" s="337"/>
      <c r="AG49" s="360"/>
    </row>
    <row r="50" spans="1:43" s="117" customFormat="1" ht="10.5" customHeight="1">
      <c r="A50" s="4"/>
      <c r="B50" s="30"/>
      <c r="C50" s="429"/>
      <c r="D50" s="17"/>
      <c r="E50" s="17"/>
      <c r="F50" s="426"/>
      <c r="G50" s="426"/>
      <c r="H50" s="426"/>
      <c r="I50" s="426"/>
      <c r="J50" s="426"/>
      <c r="K50" s="426"/>
      <c r="L50" s="426"/>
      <c r="M50" s="426"/>
      <c r="N50" s="426"/>
      <c r="O50" s="426"/>
      <c r="P50" s="426"/>
      <c r="Q50" s="426"/>
      <c r="R50" s="426"/>
      <c r="S50" s="426"/>
      <c r="T50" s="426"/>
      <c r="U50" s="426"/>
      <c r="V50" s="426"/>
      <c r="W50" s="426"/>
      <c r="X50" s="426"/>
      <c r="Y50" s="426"/>
      <c r="Z50" s="426"/>
      <c r="AA50" s="426"/>
      <c r="AB50" s="426"/>
      <c r="AC50" s="426"/>
      <c r="AD50" s="426"/>
      <c r="AE50" s="427"/>
      <c r="AF50" s="337"/>
      <c r="AG50" s="360"/>
    </row>
    <row r="51" spans="1:43" s="117" customFormat="1" ht="10.5" customHeight="1">
      <c r="A51" s="4"/>
      <c r="B51" s="30"/>
      <c r="C51" s="429"/>
      <c r="D51" s="17"/>
      <c r="E51" s="17"/>
      <c r="F51" s="426"/>
      <c r="G51" s="426"/>
      <c r="H51" s="426"/>
      <c r="I51" s="426"/>
      <c r="J51" s="426"/>
      <c r="K51" s="426"/>
      <c r="L51" s="426"/>
      <c r="M51" s="426"/>
      <c r="N51" s="426"/>
      <c r="O51" s="426"/>
      <c r="P51" s="426"/>
      <c r="Q51" s="426"/>
      <c r="R51" s="426"/>
      <c r="S51" s="426"/>
      <c r="T51" s="426"/>
      <c r="U51" s="426"/>
      <c r="V51" s="426"/>
      <c r="W51" s="426"/>
      <c r="X51" s="426"/>
      <c r="Y51" s="426"/>
      <c r="Z51" s="426"/>
      <c r="AA51" s="426"/>
      <c r="AB51" s="426"/>
      <c r="AC51" s="426"/>
      <c r="AD51" s="426"/>
      <c r="AE51" s="427"/>
      <c r="AF51" s="337"/>
      <c r="AG51" s="360"/>
    </row>
    <row r="52" spans="1:43" s="117" customFormat="1" ht="10.5" customHeight="1">
      <c r="A52" s="4"/>
      <c r="B52" s="30"/>
      <c r="C52" s="429"/>
      <c r="D52" s="17"/>
      <c r="E52" s="17"/>
      <c r="F52" s="426"/>
      <c r="G52" s="426"/>
      <c r="H52" s="426"/>
      <c r="I52" s="426"/>
      <c r="J52" s="426"/>
      <c r="K52" s="426"/>
      <c r="L52" s="426"/>
      <c r="M52" s="426"/>
      <c r="N52" s="426"/>
      <c r="O52" s="426"/>
      <c r="P52" s="426"/>
      <c r="Q52" s="426"/>
      <c r="R52" s="426"/>
      <c r="S52" s="426"/>
      <c r="T52" s="426"/>
      <c r="U52" s="426"/>
      <c r="V52" s="426"/>
      <c r="W52" s="426"/>
      <c r="X52" s="426"/>
      <c r="Y52" s="426"/>
      <c r="Z52" s="426"/>
      <c r="AA52" s="426"/>
      <c r="AB52" s="426"/>
      <c r="AC52" s="426"/>
      <c r="AD52" s="426"/>
      <c r="AE52" s="427"/>
      <c r="AF52" s="337"/>
      <c r="AG52" s="360"/>
    </row>
    <row r="53" spans="1:43" s="117" customFormat="1" ht="10.5" customHeight="1">
      <c r="A53" s="4"/>
      <c r="B53" s="30"/>
      <c r="C53" s="429"/>
      <c r="D53" s="17"/>
      <c r="E53" s="17"/>
      <c r="F53" s="426"/>
      <c r="G53" s="426"/>
      <c r="H53" s="426"/>
      <c r="I53" s="426"/>
      <c r="J53" s="426"/>
      <c r="K53" s="426"/>
      <c r="L53" s="426"/>
      <c r="M53" s="426"/>
      <c r="N53" s="426"/>
      <c r="O53" s="426"/>
      <c r="P53" s="426"/>
      <c r="Q53" s="426"/>
      <c r="R53" s="426"/>
      <c r="S53" s="426"/>
      <c r="T53" s="426"/>
      <c r="U53" s="426"/>
      <c r="V53" s="426"/>
      <c r="W53" s="426"/>
      <c r="X53" s="426"/>
      <c r="Y53" s="426"/>
      <c r="Z53" s="426"/>
      <c r="AA53" s="426"/>
      <c r="AB53" s="426"/>
      <c r="AC53" s="426"/>
      <c r="AD53" s="426"/>
      <c r="AE53" s="427"/>
      <c r="AF53" s="337"/>
      <c r="AG53" s="360"/>
    </row>
    <row r="54" spans="1:43" s="117" customFormat="1" ht="10.5" customHeight="1">
      <c r="A54" s="4"/>
      <c r="B54" s="30"/>
      <c r="C54" s="429"/>
      <c r="D54" s="17"/>
      <c r="E54" s="17"/>
      <c r="F54" s="426"/>
      <c r="G54" s="426"/>
      <c r="H54" s="426"/>
      <c r="I54" s="426"/>
      <c r="J54" s="426"/>
      <c r="K54" s="426"/>
      <c r="L54" s="426"/>
      <c r="M54" s="426"/>
      <c r="N54" s="426"/>
      <c r="O54" s="426"/>
      <c r="P54" s="426"/>
      <c r="Q54" s="426"/>
      <c r="R54" s="426"/>
      <c r="S54" s="426"/>
      <c r="T54" s="426"/>
      <c r="U54" s="426"/>
      <c r="V54" s="426"/>
      <c r="W54" s="426"/>
      <c r="X54" s="426"/>
      <c r="Y54" s="426"/>
      <c r="Z54" s="426"/>
      <c r="AA54" s="426"/>
      <c r="AB54" s="426"/>
      <c r="AC54" s="426"/>
      <c r="AD54" s="426"/>
      <c r="AE54" s="427"/>
      <c r="AF54" s="337"/>
      <c r="AG54" s="360"/>
    </row>
    <row r="55" spans="1:43" s="117" customFormat="1" ht="10.5" customHeight="1">
      <c r="A55" s="4"/>
      <c r="B55" s="30"/>
      <c r="C55" s="429"/>
      <c r="D55" s="17"/>
      <c r="E55" s="17"/>
      <c r="F55" s="426"/>
      <c r="G55" s="426"/>
      <c r="H55" s="426"/>
      <c r="I55" s="426"/>
      <c r="J55" s="426"/>
      <c r="K55" s="426"/>
      <c r="L55" s="426"/>
      <c r="M55" s="426"/>
      <c r="N55" s="426"/>
      <c r="O55" s="426"/>
      <c r="P55" s="426"/>
      <c r="Q55" s="426"/>
      <c r="R55" s="426"/>
      <c r="S55" s="426"/>
      <c r="T55" s="426"/>
      <c r="U55" s="426"/>
      <c r="V55" s="426"/>
      <c r="W55" s="426"/>
      <c r="X55" s="426"/>
      <c r="Y55" s="426"/>
      <c r="Z55" s="426"/>
      <c r="AA55" s="426"/>
      <c r="AB55" s="426"/>
      <c r="AC55" s="426"/>
      <c r="AD55" s="426"/>
      <c r="AE55" s="427"/>
      <c r="AF55" s="337"/>
      <c r="AG55" s="360"/>
    </row>
    <row r="56" spans="1:43" s="117" customFormat="1" ht="10.5" customHeight="1">
      <c r="A56" s="4"/>
      <c r="B56" s="30"/>
      <c r="C56" s="429"/>
      <c r="D56" s="17"/>
      <c r="E56" s="17"/>
      <c r="F56" s="426"/>
      <c r="G56" s="426"/>
      <c r="H56" s="426"/>
      <c r="I56" s="426"/>
      <c r="J56" s="426"/>
      <c r="K56" s="426"/>
      <c r="L56" s="426"/>
      <c r="M56" s="426"/>
      <c r="N56" s="426"/>
      <c r="O56" s="426"/>
      <c r="P56" s="426"/>
      <c r="Q56" s="426"/>
      <c r="R56" s="426"/>
      <c r="S56" s="426"/>
      <c r="T56" s="426"/>
      <c r="U56" s="426"/>
      <c r="V56" s="426"/>
      <c r="W56" s="426"/>
      <c r="X56" s="426"/>
      <c r="Y56" s="426"/>
      <c r="Z56" s="426"/>
      <c r="AA56" s="426"/>
      <c r="AB56" s="426"/>
      <c r="AC56" s="426"/>
      <c r="AD56" s="426"/>
      <c r="AE56" s="427"/>
      <c r="AF56" s="337"/>
      <c r="AG56" s="360"/>
    </row>
    <row r="57" spans="1:43" s="117" customFormat="1" ht="10.5" customHeight="1">
      <c r="A57" s="4"/>
      <c r="B57" s="30"/>
      <c r="C57" s="429"/>
      <c r="D57" s="17"/>
      <c r="E57" s="17"/>
      <c r="F57" s="426"/>
      <c r="G57" s="426"/>
      <c r="H57" s="426"/>
      <c r="I57" s="426"/>
      <c r="J57" s="426"/>
      <c r="K57" s="426"/>
      <c r="L57" s="426"/>
      <c r="M57" s="426"/>
      <c r="N57" s="426"/>
      <c r="O57" s="426"/>
      <c r="P57" s="426"/>
      <c r="Q57" s="426"/>
      <c r="R57" s="426"/>
      <c r="S57" s="426"/>
      <c r="T57" s="426"/>
      <c r="U57" s="426"/>
      <c r="V57" s="426"/>
      <c r="W57" s="426"/>
      <c r="X57" s="426"/>
      <c r="Y57" s="426"/>
      <c r="Z57" s="426"/>
      <c r="AA57" s="426"/>
      <c r="AB57" s="426"/>
      <c r="AC57" s="426"/>
      <c r="AD57" s="426"/>
      <c r="AE57" s="427"/>
      <c r="AF57" s="337"/>
      <c r="AG57" s="360"/>
    </row>
    <row r="58" spans="1:43" s="117" customFormat="1" ht="10.5" customHeight="1">
      <c r="A58" s="4"/>
      <c r="B58" s="30"/>
      <c r="C58" s="429"/>
      <c r="D58" s="17"/>
      <c r="E58" s="17"/>
      <c r="F58" s="426"/>
      <c r="G58" s="426"/>
      <c r="H58" s="426"/>
      <c r="I58" s="426"/>
      <c r="J58" s="426"/>
      <c r="K58" s="426"/>
      <c r="L58" s="426"/>
      <c r="M58" s="426"/>
      <c r="N58" s="426"/>
      <c r="O58" s="426"/>
      <c r="P58" s="426"/>
      <c r="Q58" s="426"/>
      <c r="R58" s="426"/>
      <c r="S58" s="426"/>
      <c r="T58" s="426"/>
      <c r="U58" s="426"/>
      <c r="V58" s="426"/>
      <c r="W58" s="426"/>
      <c r="X58" s="426"/>
      <c r="Y58" s="426"/>
      <c r="Z58" s="426"/>
      <c r="AA58" s="426"/>
      <c r="AB58" s="426"/>
      <c r="AC58" s="426"/>
      <c r="AD58" s="426"/>
      <c r="AE58" s="427"/>
      <c r="AF58" s="337"/>
      <c r="AG58" s="360"/>
    </row>
    <row r="59" spans="1:43" s="117" customFormat="1" ht="10.5" customHeight="1">
      <c r="A59" s="4"/>
      <c r="B59" s="30"/>
      <c r="C59" s="429"/>
      <c r="D59" s="17"/>
      <c r="E59" s="17"/>
      <c r="F59" s="426"/>
      <c r="G59" s="426"/>
      <c r="H59" s="426"/>
      <c r="I59" s="426"/>
      <c r="J59" s="426"/>
      <c r="K59" s="426"/>
      <c r="L59" s="426"/>
      <c r="M59" s="426"/>
      <c r="N59" s="426"/>
      <c r="O59" s="426"/>
      <c r="P59" s="426"/>
      <c r="Q59" s="426"/>
      <c r="R59" s="426"/>
      <c r="S59" s="426"/>
      <c r="T59" s="426"/>
      <c r="U59" s="426"/>
      <c r="V59" s="426"/>
      <c r="W59" s="426"/>
      <c r="X59" s="426"/>
      <c r="Y59" s="426"/>
      <c r="Z59" s="426"/>
      <c r="AA59" s="426"/>
      <c r="AB59" s="426"/>
      <c r="AC59" s="426"/>
      <c r="AD59" s="426"/>
      <c r="AE59" s="427"/>
      <c r="AF59" s="337"/>
      <c r="AG59" s="360"/>
    </row>
    <row r="60" spans="1:43" s="117" customFormat="1" ht="10.5" customHeight="1">
      <c r="A60" s="4"/>
      <c r="B60" s="30"/>
      <c r="C60" s="429"/>
      <c r="D60" s="17"/>
      <c r="E60" s="17"/>
      <c r="F60" s="426"/>
      <c r="G60" s="426"/>
      <c r="H60" s="426"/>
      <c r="I60" s="426"/>
      <c r="J60" s="426"/>
      <c r="K60" s="426"/>
      <c r="L60" s="426"/>
      <c r="M60" s="426"/>
      <c r="N60" s="426"/>
      <c r="O60" s="426"/>
      <c r="P60" s="426"/>
      <c r="Q60" s="426"/>
      <c r="R60" s="426"/>
      <c r="S60" s="426"/>
      <c r="T60" s="426"/>
      <c r="U60" s="426"/>
      <c r="V60" s="426"/>
      <c r="W60" s="426"/>
      <c r="X60" s="426"/>
      <c r="Y60" s="426"/>
      <c r="Z60" s="426"/>
      <c r="AA60" s="426"/>
      <c r="AB60" s="426"/>
      <c r="AC60" s="426"/>
      <c r="AD60" s="426"/>
      <c r="AE60" s="427"/>
      <c r="AF60" s="337"/>
      <c r="AG60" s="360"/>
    </row>
    <row r="61" spans="1:43" s="117" customFormat="1" ht="10.5" customHeight="1">
      <c r="A61" s="4"/>
      <c r="B61" s="30"/>
      <c r="C61" s="429"/>
      <c r="D61" s="17"/>
      <c r="E61" s="17"/>
      <c r="F61" s="426"/>
      <c r="G61" s="426"/>
      <c r="H61" s="426"/>
      <c r="I61" s="426"/>
      <c r="J61" s="426"/>
      <c r="K61" s="426"/>
      <c r="L61" s="426"/>
      <c r="M61" s="426"/>
      <c r="N61" s="426"/>
      <c r="O61" s="426"/>
      <c r="P61" s="426"/>
      <c r="Q61" s="426"/>
      <c r="R61" s="426"/>
      <c r="S61" s="426"/>
      <c r="T61" s="426"/>
      <c r="U61" s="426"/>
      <c r="V61" s="426"/>
      <c r="W61" s="426"/>
      <c r="X61" s="426"/>
      <c r="Y61" s="426"/>
      <c r="Z61" s="426"/>
      <c r="AA61" s="426"/>
      <c r="AB61" s="426"/>
      <c r="AC61" s="426"/>
      <c r="AD61" s="426"/>
      <c r="AE61" s="427"/>
      <c r="AF61" s="337"/>
      <c r="AG61" s="360"/>
    </row>
    <row r="62" spans="1:43" s="117" customFormat="1" ht="18" customHeight="1">
      <c r="A62" s="4"/>
      <c r="B62" s="30"/>
      <c r="C62" s="1438" t="s">
        <v>324</v>
      </c>
      <c r="D62" s="17"/>
      <c r="E62" s="17"/>
      <c r="F62" s="420"/>
      <c r="G62" s="426"/>
      <c r="H62" s="426"/>
      <c r="I62" s="426"/>
      <c r="J62" s="426"/>
      <c r="K62" s="426"/>
      <c r="L62" s="426"/>
      <c r="M62" s="426"/>
      <c r="N62" s="426"/>
      <c r="O62" s="426"/>
      <c r="P62" s="426"/>
      <c r="Q62" s="426"/>
      <c r="R62" s="426"/>
      <c r="S62" s="426"/>
      <c r="T62" s="426"/>
      <c r="U62" s="426"/>
      <c r="V62" s="426"/>
      <c r="W62" s="426"/>
      <c r="X62" s="426"/>
      <c r="Y62" s="426"/>
      <c r="Z62" s="426"/>
      <c r="AA62" s="426"/>
      <c r="AB62" s="426"/>
      <c r="AC62" s="426"/>
      <c r="AD62" s="426"/>
      <c r="AE62" s="427"/>
      <c r="AF62" s="337"/>
      <c r="AG62" s="360"/>
      <c r="AH62" s="360"/>
      <c r="AI62" s="360"/>
      <c r="AJ62" s="360"/>
      <c r="AK62" s="360"/>
      <c r="AL62" s="360"/>
      <c r="AM62" s="360"/>
      <c r="AN62" s="360"/>
      <c r="AO62" s="360"/>
      <c r="AP62" s="360"/>
      <c r="AQ62" s="360"/>
    </row>
    <row r="63" spans="1:43" s="117" customFormat="1" ht="11.25" customHeight="1">
      <c r="A63" s="356"/>
      <c r="B63" s="357"/>
      <c r="C63" s="440"/>
      <c r="D63" s="324" t="s">
        <v>325</v>
      </c>
      <c r="E63" s="441"/>
      <c r="F63" s="435">
        <v>555.54700000000003</v>
      </c>
      <c r="G63" s="435"/>
      <c r="H63" s="435">
        <v>551.86099999999999</v>
      </c>
      <c r="I63" s="435"/>
      <c r="J63" s="435">
        <v>541.97400000000005</v>
      </c>
      <c r="K63" s="435"/>
      <c r="L63" s="435">
        <v>530.61599999999999</v>
      </c>
      <c r="M63" s="435"/>
      <c r="N63" s="436">
        <v>518.70500000000004</v>
      </c>
      <c r="O63" s="435"/>
      <c r="P63" s="436">
        <v>524.11800000000005</v>
      </c>
      <c r="Q63" s="435"/>
      <c r="R63" s="436">
        <v>533.37199999999996</v>
      </c>
      <c r="S63" s="435"/>
      <c r="T63" s="436">
        <v>554.08600000000001</v>
      </c>
      <c r="U63" s="435"/>
      <c r="V63" s="436">
        <v>567.25</v>
      </c>
      <c r="W63" s="435"/>
      <c r="X63" s="436">
        <v>583.41999999999996</v>
      </c>
      <c r="Y63" s="435"/>
      <c r="Z63" s="436">
        <v>605.13400000000001</v>
      </c>
      <c r="AA63" s="435"/>
      <c r="AB63" s="436">
        <v>637.66200000000003</v>
      </c>
      <c r="AC63" s="435"/>
      <c r="AD63" s="436">
        <v>648.01800000000003</v>
      </c>
      <c r="AE63" s="427"/>
      <c r="AF63" s="337"/>
      <c r="AG63" s="360"/>
      <c r="AH63" s="360"/>
      <c r="AI63" s="360"/>
      <c r="AJ63" s="360"/>
      <c r="AK63" s="360"/>
      <c r="AL63" s="360"/>
      <c r="AM63" s="360"/>
      <c r="AN63" s="360"/>
      <c r="AO63" s="360"/>
      <c r="AP63" s="360"/>
      <c r="AQ63" s="360"/>
    </row>
    <row r="64" spans="1:43" s="447" customFormat="1" ht="12" customHeight="1">
      <c r="A64" s="443"/>
      <c r="B64" s="359"/>
      <c r="C64" s="444"/>
      <c r="D64" s="17" t="s">
        <v>326</v>
      </c>
      <c r="E64" s="443"/>
      <c r="F64" s="424">
        <v>37.963000000000001</v>
      </c>
      <c r="G64" s="424"/>
      <c r="H64" s="424">
        <v>37.704000000000001</v>
      </c>
      <c r="I64" s="424"/>
      <c r="J64" s="424">
        <v>36.465000000000003</v>
      </c>
      <c r="K64" s="424"/>
      <c r="L64" s="424">
        <v>35.322000000000003</v>
      </c>
      <c r="M64" s="424"/>
      <c r="N64" s="425">
        <v>33.807000000000002</v>
      </c>
      <c r="O64" s="424"/>
      <c r="P64" s="425">
        <v>32.817</v>
      </c>
      <c r="Q64" s="424"/>
      <c r="R64" s="425">
        <v>32.463999999999999</v>
      </c>
      <c r="S64" s="424"/>
      <c r="T64" s="425">
        <v>33.67</v>
      </c>
      <c r="U64" s="424"/>
      <c r="V64" s="425">
        <v>35.363</v>
      </c>
      <c r="W64" s="424"/>
      <c r="X64" s="425">
        <v>37.819000000000003</v>
      </c>
      <c r="Y64" s="424"/>
      <c r="Z64" s="425">
        <v>38.802999999999997</v>
      </c>
      <c r="AA64" s="424"/>
      <c r="AB64" s="425">
        <v>41.316000000000003</v>
      </c>
      <c r="AC64" s="424"/>
      <c r="AD64" s="425">
        <v>42.25</v>
      </c>
      <c r="AE64" s="445"/>
      <c r="AF64" s="337"/>
      <c r="AG64" s="446"/>
      <c r="AH64" s="446"/>
      <c r="AI64" s="446"/>
      <c r="AJ64" s="446"/>
      <c r="AK64" s="446"/>
      <c r="AL64" s="446"/>
      <c r="AM64" s="446"/>
      <c r="AN64" s="446"/>
      <c r="AO64" s="446"/>
      <c r="AP64" s="446"/>
      <c r="AQ64" s="446"/>
    </row>
    <row r="65" spans="1:43" s="452" customFormat="1" ht="11.25" customHeight="1">
      <c r="A65" s="448"/>
      <c r="B65" s="449"/>
      <c r="C65" s="450"/>
      <c r="D65" s="324" t="s">
        <v>327</v>
      </c>
      <c r="E65" s="448"/>
      <c r="F65" s="435">
        <v>50.362000000000002</v>
      </c>
      <c r="G65" s="435"/>
      <c r="H65" s="435">
        <v>54.588000000000001</v>
      </c>
      <c r="I65" s="435"/>
      <c r="J65" s="435">
        <v>45.976999999999997</v>
      </c>
      <c r="K65" s="435"/>
      <c r="L65" s="435">
        <v>50.484999999999999</v>
      </c>
      <c r="M65" s="435"/>
      <c r="N65" s="436">
        <v>48.249000000000002</v>
      </c>
      <c r="O65" s="435"/>
      <c r="P65" s="436">
        <v>55.034999999999997</v>
      </c>
      <c r="Q65" s="435"/>
      <c r="R65" s="436">
        <v>53.795999999999999</v>
      </c>
      <c r="S65" s="435"/>
      <c r="T65" s="436">
        <v>80.462000000000003</v>
      </c>
      <c r="U65" s="435"/>
      <c r="V65" s="436">
        <v>69.512</v>
      </c>
      <c r="W65" s="435"/>
      <c r="X65" s="436">
        <v>68.709999999999994</v>
      </c>
      <c r="Y65" s="435"/>
      <c r="Z65" s="436">
        <v>64.188000000000002</v>
      </c>
      <c r="AA65" s="435"/>
      <c r="AB65" s="436">
        <v>75.849000000000004</v>
      </c>
      <c r="AC65" s="435"/>
      <c r="AD65" s="436">
        <v>60.228000000000002</v>
      </c>
      <c r="AE65" s="451"/>
      <c r="AF65" s="322"/>
      <c r="AG65" s="442"/>
      <c r="AH65" s="442"/>
      <c r="AI65" s="442"/>
      <c r="AJ65" s="442"/>
      <c r="AK65" s="442"/>
      <c r="AL65" s="442"/>
      <c r="AM65" s="442"/>
      <c r="AN65" s="442"/>
      <c r="AO65" s="442"/>
      <c r="AP65" s="442"/>
      <c r="AQ65" s="442"/>
    </row>
    <row r="66" spans="1:43" s="117" customFormat="1" ht="11.25" customHeight="1">
      <c r="A66" s="4"/>
      <c r="B66" s="30"/>
      <c r="C66" s="429"/>
      <c r="D66" s="17" t="s">
        <v>328</v>
      </c>
      <c r="E66" s="312"/>
      <c r="F66" s="424">
        <v>-8.4</v>
      </c>
      <c r="G66" s="424"/>
      <c r="H66" s="424">
        <v>-15.2</v>
      </c>
      <c r="I66" s="424"/>
      <c r="J66" s="424">
        <v>-14.5</v>
      </c>
      <c r="K66" s="424"/>
      <c r="L66" s="424">
        <v>5</v>
      </c>
      <c r="M66" s="424"/>
      <c r="N66" s="425">
        <v>4.7</v>
      </c>
      <c r="O66" s="424"/>
      <c r="P66" s="425">
        <v>9.1</v>
      </c>
      <c r="Q66" s="424"/>
      <c r="R66" s="425">
        <v>6.6</v>
      </c>
      <c r="S66" s="424"/>
      <c r="T66" s="425">
        <v>17.2</v>
      </c>
      <c r="U66" s="424"/>
      <c r="V66" s="425">
        <v>22.4</v>
      </c>
      <c r="W66" s="424"/>
      <c r="X66" s="425">
        <v>20</v>
      </c>
      <c r="Y66" s="424"/>
      <c r="Z66" s="425">
        <v>35.200000000000003</v>
      </c>
      <c r="AA66" s="424"/>
      <c r="AB66" s="425">
        <v>19.899999999999999</v>
      </c>
      <c r="AC66" s="424"/>
      <c r="AD66" s="425">
        <v>19.5</v>
      </c>
      <c r="AE66" s="427"/>
      <c r="AF66" s="337"/>
      <c r="AG66" s="360"/>
      <c r="AH66" s="360"/>
      <c r="AI66" s="360"/>
      <c r="AJ66" s="360"/>
      <c r="AK66" s="360"/>
      <c r="AL66" s="360"/>
      <c r="AM66" s="360"/>
      <c r="AN66" s="360"/>
      <c r="AO66" s="360"/>
      <c r="AP66" s="360"/>
      <c r="AQ66" s="360"/>
    </row>
    <row r="67" spans="1:43" s="117" customFormat="1" ht="3.75" customHeight="1">
      <c r="A67" s="4"/>
      <c r="B67" s="30"/>
      <c r="C67" s="453"/>
      <c r="D67" s="453"/>
      <c r="E67" s="17"/>
      <c r="F67" s="454"/>
      <c r="G67" s="454"/>
      <c r="H67" s="454"/>
      <c r="I67" s="454"/>
      <c r="J67" s="454"/>
      <c r="K67" s="454"/>
      <c r="L67" s="454"/>
      <c r="M67" s="454"/>
      <c r="N67" s="455"/>
      <c r="O67" s="454"/>
      <c r="P67" s="455"/>
      <c r="Q67" s="454"/>
      <c r="R67" s="455"/>
      <c r="S67" s="454"/>
      <c r="T67" s="455"/>
      <c r="U67" s="454"/>
      <c r="V67" s="455"/>
      <c r="W67" s="454"/>
      <c r="X67" s="455"/>
      <c r="Y67" s="454"/>
      <c r="Z67" s="455"/>
      <c r="AA67" s="454"/>
      <c r="AB67" s="455"/>
      <c r="AC67" s="454"/>
      <c r="AD67" s="455"/>
      <c r="AE67" s="427"/>
      <c r="AF67" s="337"/>
      <c r="AG67" s="360"/>
    </row>
    <row r="68" spans="1:43" s="117" customFormat="1" ht="12.75" customHeight="1">
      <c r="A68" s="356"/>
      <c r="B68" s="357"/>
      <c r="C68" s="1438" t="s">
        <v>329</v>
      </c>
      <c r="D68" s="17"/>
      <c r="E68" s="312"/>
      <c r="F68" s="435">
        <v>8.8379999999999992</v>
      </c>
      <c r="G68" s="435"/>
      <c r="H68" s="435">
        <v>8.7710000000000008</v>
      </c>
      <c r="I68" s="435"/>
      <c r="J68" s="435">
        <v>8.9440000000000008</v>
      </c>
      <c r="K68" s="435"/>
      <c r="L68" s="435">
        <v>10.696</v>
      </c>
      <c r="M68" s="435"/>
      <c r="N68" s="436">
        <v>9.1910000000000007</v>
      </c>
      <c r="O68" s="435"/>
      <c r="P68" s="436">
        <v>9.5860000000000003</v>
      </c>
      <c r="Q68" s="435"/>
      <c r="R68" s="436">
        <v>8.6929999999999996</v>
      </c>
      <c r="S68" s="435"/>
      <c r="T68" s="436">
        <v>9.5749999999999993</v>
      </c>
      <c r="U68" s="435"/>
      <c r="V68" s="436">
        <v>7.3819999999999997</v>
      </c>
      <c r="W68" s="435"/>
      <c r="X68" s="436">
        <v>6.7110000000000003</v>
      </c>
      <c r="Y68" s="435"/>
      <c r="Z68" s="436">
        <v>5.9809999999999999</v>
      </c>
      <c r="AA68" s="435"/>
      <c r="AB68" s="436">
        <v>6.9009999999999998</v>
      </c>
      <c r="AC68" s="435"/>
      <c r="AD68" s="436">
        <v>5.7050000000000001</v>
      </c>
      <c r="AE68" s="427"/>
      <c r="AF68" s="337"/>
      <c r="AG68" s="360"/>
      <c r="AH68" s="360"/>
      <c r="AI68" s="360"/>
      <c r="AJ68" s="360"/>
      <c r="AK68" s="360"/>
      <c r="AL68" s="360"/>
      <c r="AM68" s="360"/>
      <c r="AN68" s="360"/>
      <c r="AO68" s="360"/>
      <c r="AP68" s="360"/>
      <c r="AQ68" s="360"/>
    </row>
    <row r="69" spans="1:43" s="117" customFormat="1" ht="9.75" customHeight="1">
      <c r="A69" s="356"/>
      <c r="B69" s="357"/>
      <c r="C69" s="1438"/>
      <c r="D69" s="17" t="s">
        <v>330</v>
      </c>
      <c r="E69" s="312"/>
      <c r="F69" s="424">
        <v>4.2</v>
      </c>
      <c r="G69" s="424"/>
      <c r="H69" s="424">
        <v>-18.399999999999999</v>
      </c>
      <c r="I69" s="424"/>
      <c r="J69" s="424">
        <v>-28.5</v>
      </c>
      <c r="K69" s="424"/>
      <c r="L69" s="424">
        <v>-23</v>
      </c>
      <c r="M69" s="424"/>
      <c r="N69" s="425">
        <v>-19.7</v>
      </c>
      <c r="O69" s="424"/>
      <c r="P69" s="425">
        <v>-15.7</v>
      </c>
      <c r="Q69" s="424"/>
      <c r="R69" s="425">
        <v>-23.6</v>
      </c>
      <c r="S69" s="424"/>
      <c r="T69" s="425">
        <v>-23.7</v>
      </c>
      <c r="U69" s="424"/>
      <c r="V69" s="425">
        <v>-23.8</v>
      </c>
      <c r="W69" s="424"/>
      <c r="X69" s="425">
        <v>-23.2</v>
      </c>
      <c r="Y69" s="424"/>
      <c r="Z69" s="425">
        <v>-8.8000000000000007</v>
      </c>
      <c r="AA69" s="424"/>
      <c r="AB69" s="425">
        <v>-21</v>
      </c>
      <c r="AC69" s="424"/>
      <c r="AD69" s="425">
        <v>-35</v>
      </c>
      <c r="AE69" s="427"/>
      <c r="AF69" s="337"/>
      <c r="AG69" s="360"/>
      <c r="AH69" s="360"/>
      <c r="AI69" s="360"/>
      <c r="AJ69" s="360"/>
      <c r="AK69" s="360"/>
      <c r="AL69" s="360"/>
      <c r="AM69" s="360"/>
      <c r="AN69" s="360"/>
      <c r="AO69" s="360"/>
      <c r="AP69" s="360"/>
      <c r="AQ69" s="360"/>
    </row>
    <row r="70" spans="1:43" s="117" customFormat="1" ht="3.75" customHeight="1">
      <c r="A70" s="356"/>
      <c r="B70" s="357"/>
      <c r="C70" s="1438"/>
      <c r="D70" s="17"/>
      <c r="E70" s="312"/>
      <c r="F70" s="456"/>
      <c r="G70" s="456"/>
      <c r="H70" s="456"/>
      <c r="I70" s="456"/>
      <c r="J70" s="456"/>
      <c r="K70" s="456"/>
      <c r="L70" s="456"/>
      <c r="M70" s="456"/>
      <c r="N70" s="457"/>
      <c r="O70" s="456"/>
      <c r="P70" s="457"/>
      <c r="Q70" s="456"/>
      <c r="R70" s="457"/>
      <c r="S70" s="456"/>
      <c r="T70" s="457"/>
      <c r="U70" s="456"/>
      <c r="V70" s="457"/>
      <c r="W70" s="456"/>
      <c r="X70" s="457"/>
      <c r="Y70" s="456"/>
      <c r="Z70" s="457"/>
      <c r="AA70" s="456"/>
      <c r="AB70" s="457"/>
      <c r="AC70" s="456"/>
      <c r="AD70" s="457"/>
      <c r="AE70" s="427"/>
      <c r="AF70" s="337"/>
      <c r="AG70" s="360"/>
      <c r="AH70" s="360"/>
      <c r="AI70" s="360"/>
      <c r="AJ70" s="360"/>
      <c r="AK70" s="360"/>
      <c r="AL70" s="360"/>
      <c r="AM70" s="360"/>
      <c r="AN70" s="360"/>
      <c r="AO70" s="360"/>
      <c r="AP70" s="360"/>
      <c r="AQ70" s="360"/>
    </row>
    <row r="71" spans="1:43" s="117" customFormat="1" ht="17.25" customHeight="1">
      <c r="A71" s="356"/>
      <c r="B71" s="357"/>
      <c r="C71" s="1746" t="s">
        <v>331</v>
      </c>
      <c r="D71" s="1746"/>
      <c r="E71" s="312"/>
      <c r="F71" s="435">
        <v>300.97500000000002</v>
      </c>
      <c r="G71" s="435"/>
      <c r="H71" s="435">
        <v>294.11599999999999</v>
      </c>
      <c r="I71" s="435"/>
      <c r="J71" s="435">
        <v>294.19400000000002</v>
      </c>
      <c r="K71" s="435"/>
      <c r="L71" s="435">
        <v>289.25200000000001</v>
      </c>
      <c r="M71" s="435"/>
      <c r="N71" s="436">
        <v>286.863</v>
      </c>
      <c r="O71" s="435"/>
      <c r="P71" s="436">
        <v>285.33600000000001</v>
      </c>
      <c r="Q71" s="435"/>
      <c r="R71" s="436">
        <v>286.60599999999999</v>
      </c>
      <c r="S71" s="435"/>
      <c r="T71" s="436">
        <v>297.47000000000003</v>
      </c>
      <c r="U71" s="435"/>
      <c r="V71" s="436">
        <v>293.43599999999998</v>
      </c>
      <c r="W71" s="435"/>
      <c r="X71" s="436">
        <v>309.38099999999997</v>
      </c>
      <c r="Y71" s="435"/>
      <c r="Z71" s="436">
        <v>317.11799999999999</v>
      </c>
      <c r="AA71" s="435"/>
      <c r="AB71" s="436">
        <v>334.18400000000003</v>
      </c>
      <c r="AC71" s="435"/>
      <c r="AD71" s="436">
        <v>351.959</v>
      </c>
      <c r="AE71" s="427"/>
      <c r="AF71" s="337"/>
      <c r="AG71" s="360"/>
      <c r="AH71" s="360"/>
      <c r="AI71" s="360"/>
      <c r="AJ71" s="360"/>
      <c r="AK71" s="360"/>
      <c r="AL71" s="360"/>
      <c r="AM71" s="360"/>
      <c r="AN71" s="360"/>
      <c r="AO71" s="360"/>
      <c r="AP71" s="360"/>
      <c r="AQ71" s="360"/>
    </row>
    <row r="72" spans="1:43" s="117" customFormat="1" ht="11.25" customHeight="1">
      <c r="A72" s="4"/>
      <c r="B72" s="30"/>
      <c r="D72" s="17" t="s">
        <v>332</v>
      </c>
      <c r="F72" s="424">
        <v>18.38</v>
      </c>
      <c r="G72" s="424"/>
      <c r="H72" s="424">
        <v>18.14</v>
      </c>
      <c r="I72" s="424"/>
      <c r="J72" s="424">
        <v>18.282</v>
      </c>
      <c r="K72" s="424"/>
      <c r="L72" s="424">
        <v>17.484999999999999</v>
      </c>
      <c r="M72" s="424"/>
      <c r="N72" s="425">
        <v>17.28</v>
      </c>
      <c r="O72" s="424"/>
      <c r="P72" s="425">
        <v>16.588999999999999</v>
      </c>
      <c r="Q72" s="424"/>
      <c r="R72" s="425">
        <v>16.082999999999998</v>
      </c>
      <c r="S72" s="424"/>
      <c r="T72" s="425">
        <v>16.324000000000002</v>
      </c>
      <c r="U72" s="424"/>
      <c r="V72" s="425">
        <v>16.292000000000002</v>
      </c>
      <c r="W72" s="424"/>
      <c r="X72" s="425">
        <v>17.645</v>
      </c>
      <c r="Y72" s="424"/>
      <c r="Z72" s="425">
        <v>18.556000000000001</v>
      </c>
      <c r="AA72" s="424"/>
      <c r="AB72" s="425">
        <v>18.954999999999998</v>
      </c>
      <c r="AC72" s="424"/>
      <c r="AD72" s="425">
        <v>20.734999999999999</v>
      </c>
      <c r="AE72" s="427"/>
      <c r="AF72" s="337"/>
      <c r="AG72" s="360"/>
      <c r="AH72" s="360"/>
      <c r="AI72" s="360"/>
      <c r="AJ72" s="360"/>
      <c r="AK72" s="360"/>
      <c r="AL72" s="360"/>
      <c r="AM72" s="360"/>
      <c r="AN72" s="360"/>
      <c r="AO72" s="360"/>
      <c r="AP72" s="360"/>
      <c r="AQ72" s="360"/>
    </row>
    <row r="73" spans="1:43" s="117" customFormat="1" ht="10.5" customHeight="1">
      <c r="A73" s="4"/>
      <c r="B73" s="30"/>
      <c r="C73" s="1446"/>
      <c r="D73" s="1446"/>
      <c r="E73" s="17"/>
      <c r="F73" s="451"/>
      <c r="G73" s="435"/>
      <c r="H73" s="430"/>
      <c r="I73" s="430"/>
      <c r="J73" s="430"/>
      <c r="K73" s="430"/>
      <c r="L73" s="430"/>
      <c r="M73" s="430"/>
      <c r="N73" s="430"/>
      <c r="O73" s="430"/>
      <c r="P73" s="430"/>
      <c r="Q73" s="430"/>
      <c r="R73" s="430"/>
      <c r="S73" s="430"/>
      <c r="T73" s="430"/>
      <c r="U73" s="430"/>
      <c r="V73" s="430"/>
      <c r="W73" s="430"/>
      <c r="X73" s="430"/>
      <c r="Y73" s="430"/>
      <c r="Z73" s="430"/>
      <c r="AA73" s="430"/>
      <c r="AB73" s="430"/>
      <c r="AC73" s="430"/>
      <c r="AD73" s="430"/>
      <c r="AE73" s="427"/>
      <c r="AF73" s="337"/>
      <c r="AG73" s="360"/>
    </row>
    <row r="74" spans="1:43" s="117" customFormat="1" ht="10.5" customHeight="1">
      <c r="A74" s="4"/>
      <c r="B74" s="30"/>
      <c r="C74" s="429"/>
      <c r="D74" s="17"/>
      <c r="E74" s="17"/>
      <c r="F74" s="422"/>
      <c r="G74" s="422"/>
      <c r="H74" s="422"/>
      <c r="I74" s="422"/>
      <c r="J74" s="422"/>
      <c r="K74" s="422"/>
      <c r="L74" s="422"/>
      <c r="M74" s="422"/>
      <c r="N74" s="422"/>
      <c r="O74" s="422"/>
      <c r="P74" s="422"/>
      <c r="Q74" s="422"/>
      <c r="R74" s="422"/>
      <c r="S74" s="422"/>
      <c r="T74" s="422"/>
      <c r="U74" s="422"/>
      <c r="V74" s="422"/>
      <c r="W74" s="422"/>
      <c r="X74" s="422"/>
      <c r="Y74" s="422"/>
      <c r="Z74" s="422"/>
      <c r="AA74" s="422"/>
      <c r="AB74" s="422"/>
      <c r="AC74" s="422"/>
      <c r="AD74" s="422"/>
      <c r="AE74" s="427"/>
      <c r="AF74" s="337"/>
      <c r="AG74" s="360"/>
    </row>
    <row r="75" spans="1:43" s="117" customFormat="1" ht="10.5" customHeight="1">
      <c r="A75" s="4"/>
      <c r="B75" s="30"/>
      <c r="C75" s="429"/>
      <c r="D75" s="17"/>
      <c r="E75" s="17"/>
      <c r="F75" s="426"/>
      <c r="G75" s="426"/>
      <c r="H75" s="426"/>
      <c r="I75" s="426"/>
      <c r="J75" s="426"/>
      <c r="K75" s="426"/>
      <c r="L75" s="426"/>
      <c r="M75" s="426"/>
      <c r="N75" s="426"/>
      <c r="O75" s="426"/>
      <c r="P75" s="426"/>
      <c r="Q75" s="426"/>
      <c r="R75" s="426"/>
      <c r="S75" s="426"/>
      <c r="T75" s="426"/>
      <c r="U75" s="426"/>
      <c r="V75" s="426"/>
      <c r="W75" s="426"/>
      <c r="X75" s="426"/>
      <c r="Y75" s="426"/>
      <c r="Z75" s="426"/>
      <c r="AA75" s="426"/>
      <c r="AB75" s="426"/>
      <c r="AC75" s="426"/>
      <c r="AD75" s="426"/>
      <c r="AE75" s="427"/>
      <c r="AF75" s="337"/>
      <c r="AG75" s="360"/>
    </row>
    <row r="76" spans="1:43" s="117" customFormat="1" ht="10.5" customHeight="1">
      <c r="A76" s="4"/>
      <c r="B76" s="30"/>
      <c r="C76" s="429"/>
      <c r="D76" s="17"/>
      <c r="E76" s="17"/>
      <c r="F76" s="426"/>
      <c r="G76" s="426"/>
      <c r="H76" s="426"/>
      <c r="I76" s="426"/>
      <c r="J76" s="426"/>
      <c r="K76" s="426"/>
      <c r="L76" s="426"/>
      <c r="M76" s="426"/>
      <c r="N76" s="426"/>
      <c r="O76" s="426"/>
      <c r="P76" s="426"/>
      <c r="Q76" s="426"/>
      <c r="R76" s="426"/>
      <c r="S76" s="426"/>
      <c r="T76" s="426"/>
      <c r="U76" s="426"/>
      <c r="V76" s="426"/>
      <c r="W76" s="426"/>
      <c r="X76" s="426"/>
      <c r="Y76" s="426"/>
      <c r="Z76" s="426"/>
      <c r="AA76" s="426"/>
      <c r="AB76" s="426"/>
      <c r="AC76" s="426"/>
      <c r="AD76" s="426"/>
      <c r="AE76" s="427"/>
      <c r="AF76" s="337"/>
      <c r="AG76" s="360"/>
    </row>
    <row r="77" spans="1:43" s="117" customFormat="1" ht="10.5" customHeight="1">
      <c r="A77" s="4"/>
      <c r="B77" s="30"/>
      <c r="C77" s="429"/>
      <c r="D77" s="17"/>
      <c r="E77" s="17"/>
      <c r="F77" s="426"/>
      <c r="G77" s="426"/>
      <c r="H77" s="426"/>
      <c r="I77" s="426"/>
      <c r="J77" s="426"/>
      <c r="K77" s="426"/>
      <c r="L77" s="426"/>
      <c r="M77" s="426"/>
      <c r="N77" s="426"/>
      <c r="O77" s="426"/>
      <c r="P77" s="426"/>
      <c r="Q77" s="426"/>
      <c r="R77" s="426"/>
      <c r="S77" s="426"/>
      <c r="T77" s="426"/>
      <c r="U77" s="426"/>
      <c r="V77" s="426"/>
      <c r="W77" s="426"/>
      <c r="X77" s="426"/>
      <c r="Y77" s="426"/>
      <c r="Z77" s="426"/>
      <c r="AA77" s="426"/>
      <c r="AB77" s="426"/>
      <c r="AC77" s="426"/>
      <c r="AD77" s="426"/>
      <c r="AE77" s="427"/>
      <c r="AF77" s="337"/>
      <c r="AG77" s="360"/>
    </row>
    <row r="78" spans="1:43" s="117" customFormat="1" ht="10.5" customHeight="1">
      <c r="A78" s="4"/>
      <c r="B78" s="30"/>
      <c r="C78" s="429"/>
      <c r="D78" s="17"/>
      <c r="E78" s="17"/>
      <c r="F78" s="426"/>
      <c r="G78" s="426"/>
      <c r="H78" s="426"/>
      <c r="I78" s="426"/>
      <c r="J78" s="426"/>
      <c r="K78" s="426"/>
      <c r="L78" s="426"/>
      <c r="M78" s="426"/>
      <c r="N78" s="426"/>
      <c r="O78" s="426"/>
      <c r="P78" s="426"/>
      <c r="Q78" s="426"/>
      <c r="R78" s="426"/>
      <c r="S78" s="426"/>
      <c r="T78" s="426"/>
      <c r="U78" s="426"/>
      <c r="V78" s="426"/>
      <c r="W78" s="426"/>
      <c r="X78" s="426"/>
      <c r="Y78" s="426"/>
      <c r="Z78" s="426"/>
      <c r="AA78" s="426"/>
      <c r="AB78" s="426"/>
      <c r="AC78" s="426"/>
      <c r="AD78" s="426"/>
      <c r="AE78" s="427"/>
      <c r="AF78" s="337"/>
      <c r="AG78" s="360"/>
    </row>
    <row r="79" spans="1:43" s="117" customFormat="1" ht="10.5" customHeight="1">
      <c r="A79" s="4"/>
      <c r="B79" s="30"/>
      <c r="C79" s="429"/>
      <c r="D79" s="17"/>
      <c r="E79" s="17"/>
      <c r="F79" s="426"/>
      <c r="G79" s="426"/>
      <c r="H79" s="426"/>
      <c r="I79" s="426"/>
      <c r="J79" s="426"/>
      <c r="K79" s="426"/>
      <c r="L79" s="426"/>
      <c r="M79" s="426"/>
      <c r="N79" s="426"/>
      <c r="O79" s="426"/>
      <c r="P79" s="426"/>
      <c r="Q79" s="426"/>
      <c r="R79" s="426"/>
      <c r="S79" s="426"/>
      <c r="T79" s="426"/>
      <c r="U79" s="426"/>
      <c r="V79" s="426"/>
      <c r="W79" s="426"/>
      <c r="X79" s="426"/>
      <c r="Y79" s="426"/>
      <c r="Z79" s="426"/>
      <c r="AA79" s="426"/>
      <c r="AB79" s="426"/>
      <c r="AC79" s="426"/>
      <c r="AD79" s="426"/>
      <c r="AE79" s="427"/>
      <c r="AF79" s="337"/>
      <c r="AG79" s="360"/>
    </row>
    <row r="80" spans="1:43" s="117" customFormat="1" ht="10.5" customHeight="1">
      <c r="A80" s="4"/>
      <c r="B80" s="30"/>
      <c r="C80" s="429"/>
      <c r="D80" s="17"/>
      <c r="E80" s="17"/>
      <c r="F80" s="426"/>
      <c r="G80" s="426"/>
      <c r="H80" s="426"/>
      <c r="I80" s="426"/>
      <c r="J80" s="426"/>
      <c r="K80" s="426"/>
      <c r="L80" s="426"/>
      <c r="M80" s="426"/>
      <c r="N80" s="426"/>
      <c r="O80" s="426"/>
      <c r="P80" s="426"/>
      <c r="Q80" s="426"/>
      <c r="R80" s="426"/>
      <c r="S80" s="426"/>
      <c r="T80" s="426"/>
      <c r="U80" s="426"/>
      <c r="V80" s="426"/>
      <c r="W80" s="426"/>
      <c r="X80" s="426"/>
      <c r="Y80" s="426"/>
      <c r="Z80" s="426"/>
      <c r="AA80" s="426"/>
      <c r="AB80" s="426"/>
      <c r="AC80" s="426"/>
      <c r="AD80" s="426"/>
      <c r="AE80" s="427"/>
      <c r="AF80" s="337"/>
      <c r="AG80" s="360"/>
    </row>
    <row r="81" spans="1:63" s="117" customFormat="1" ht="10.5" customHeight="1">
      <c r="A81" s="4"/>
      <c r="B81" s="30"/>
      <c r="C81" s="429"/>
      <c r="D81" s="17"/>
      <c r="E81" s="17"/>
      <c r="F81" s="426"/>
      <c r="G81" s="426"/>
      <c r="H81" s="426"/>
      <c r="I81" s="426"/>
      <c r="J81" s="426"/>
      <c r="K81" s="426"/>
      <c r="L81" s="426"/>
      <c r="M81" s="426"/>
      <c r="N81" s="426"/>
      <c r="O81" s="426"/>
      <c r="P81" s="426"/>
      <c r="Q81" s="426"/>
      <c r="R81" s="426"/>
      <c r="S81" s="426"/>
      <c r="T81" s="426"/>
      <c r="U81" s="426"/>
      <c r="V81" s="426"/>
      <c r="W81" s="426"/>
      <c r="X81" s="426"/>
      <c r="Y81" s="426"/>
      <c r="Z81" s="426"/>
      <c r="AA81" s="426"/>
      <c r="AB81" s="426"/>
      <c r="AC81" s="426"/>
      <c r="AD81" s="426"/>
      <c r="AE81" s="427"/>
      <c r="AF81" s="337"/>
      <c r="AG81" s="360"/>
    </row>
    <row r="82" spans="1:63" s="117" customFormat="1" ht="10.5" customHeight="1">
      <c r="A82" s="4"/>
      <c r="B82" s="30"/>
      <c r="C82" s="429"/>
      <c r="D82" s="17"/>
      <c r="E82" s="17"/>
      <c r="F82" s="426"/>
      <c r="G82" s="426"/>
      <c r="H82" s="426"/>
      <c r="I82" s="426"/>
      <c r="J82" s="426"/>
      <c r="K82" s="426"/>
      <c r="L82" s="426"/>
      <c r="M82" s="426"/>
      <c r="N82" s="426"/>
      <c r="O82" s="426"/>
      <c r="P82" s="426"/>
      <c r="Q82" s="426"/>
      <c r="R82" s="426"/>
      <c r="S82" s="426"/>
      <c r="T82" s="426"/>
      <c r="U82" s="426"/>
      <c r="V82" s="426"/>
      <c r="W82" s="426"/>
      <c r="X82" s="426"/>
      <c r="Y82" s="426"/>
      <c r="Z82" s="426"/>
      <c r="AA82" s="426"/>
      <c r="AB82" s="426"/>
      <c r="AC82" s="426"/>
      <c r="AD82" s="426"/>
      <c r="AE82" s="427"/>
      <c r="AF82" s="337"/>
      <c r="AG82" s="360"/>
    </row>
    <row r="83" spans="1:63" s="117" customFormat="1" ht="10.5" customHeight="1">
      <c r="A83" s="4"/>
      <c r="B83" s="30"/>
      <c r="C83" s="429"/>
      <c r="D83" s="17"/>
      <c r="E83" s="17"/>
      <c r="F83" s="426"/>
      <c r="G83" s="426"/>
      <c r="H83" s="426"/>
      <c r="I83" s="426"/>
      <c r="J83" s="426"/>
      <c r="K83" s="426"/>
      <c r="L83" s="426"/>
      <c r="M83" s="426"/>
      <c r="N83" s="426"/>
      <c r="O83" s="426"/>
      <c r="P83" s="426"/>
      <c r="Q83" s="426"/>
      <c r="R83" s="426"/>
      <c r="S83" s="426"/>
      <c r="T83" s="426"/>
      <c r="U83" s="426"/>
      <c r="V83" s="426"/>
      <c r="W83" s="426"/>
      <c r="X83" s="426"/>
      <c r="Y83" s="426"/>
      <c r="Z83" s="426"/>
      <c r="AA83" s="426"/>
      <c r="AB83" s="426"/>
      <c r="AC83" s="426"/>
      <c r="AD83" s="426"/>
      <c r="AE83" s="427"/>
      <c r="AF83" s="337"/>
      <c r="AG83" s="360"/>
    </row>
    <row r="84" spans="1:63" s="117" customFormat="1" ht="10.5" customHeight="1">
      <c r="A84" s="4"/>
      <c r="B84" s="30"/>
      <c r="C84" s="429"/>
      <c r="D84" s="17"/>
      <c r="E84" s="17"/>
      <c r="F84" s="426"/>
      <c r="G84" s="426"/>
      <c r="H84" s="426"/>
      <c r="I84" s="426"/>
      <c r="J84" s="426"/>
      <c r="K84" s="426"/>
      <c r="L84" s="426"/>
      <c r="M84" s="426"/>
      <c r="N84" s="426"/>
      <c r="O84" s="426"/>
      <c r="P84" s="426"/>
      <c r="Q84" s="426"/>
      <c r="R84" s="426"/>
      <c r="S84" s="426"/>
      <c r="T84" s="426"/>
      <c r="U84" s="426"/>
      <c r="V84" s="426"/>
      <c r="W84" s="426"/>
      <c r="X84" s="426"/>
      <c r="Y84" s="426"/>
      <c r="Z84" s="426"/>
      <c r="AA84" s="426"/>
      <c r="AB84" s="426"/>
      <c r="AC84" s="426"/>
      <c r="AD84" s="426"/>
      <c r="AE84" s="427"/>
      <c r="AF84" s="337"/>
      <c r="AG84" s="360"/>
    </row>
    <row r="85" spans="1:63" s="117" customFormat="1" ht="10.5" customHeight="1">
      <c r="A85" s="4"/>
      <c r="B85" s="30"/>
      <c r="C85" s="429"/>
      <c r="D85" s="17"/>
      <c r="E85" s="17"/>
      <c r="F85" s="426"/>
      <c r="G85" s="426"/>
      <c r="H85" s="426"/>
      <c r="I85" s="426"/>
      <c r="J85" s="426"/>
      <c r="K85" s="426"/>
      <c r="L85" s="426"/>
      <c r="M85" s="426"/>
      <c r="N85" s="426"/>
      <c r="O85" s="426"/>
      <c r="P85" s="426"/>
      <c r="Q85" s="426"/>
      <c r="R85" s="426"/>
      <c r="S85" s="426"/>
      <c r="T85" s="426"/>
      <c r="U85" s="426"/>
      <c r="V85" s="426"/>
      <c r="W85" s="426"/>
      <c r="X85" s="426"/>
      <c r="Y85" s="426"/>
      <c r="Z85" s="426"/>
      <c r="AA85" s="426"/>
      <c r="AB85" s="426"/>
      <c r="AC85" s="426"/>
      <c r="AD85" s="426"/>
      <c r="AE85" s="427"/>
      <c r="AF85" s="337"/>
      <c r="AG85" s="360"/>
    </row>
    <row r="86" spans="1:63" s="117" customFormat="1" ht="20.25" customHeight="1">
      <c r="A86" s="4"/>
      <c r="B86" s="30"/>
      <c r="C86" s="1747" t="s">
        <v>333</v>
      </c>
      <c r="D86" s="1747"/>
      <c r="E86" s="1747"/>
      <c r="F86" s="1747"/>
      <c r="G86" s="1747"/>
      <c r="H86" s="1747"/>
      <c r="I86" s="1747"/>
      <c r="J86" s="1747"/>
      <c r="K86" s="1747"/>
      <c r="L86" s="1747"/>
      <c r="M86" s="1747"/>
      <c r="N86" s="1747"/>
      <c r="O86" s="1747"/>
      <c r="P86" s="1747"/>
      <c r="Q86" s="1747"/>
      <c r="R86" s="1747"/>
      <c r="S86" s="1747"/>
      <c r="T86" s="1747"/>
      <c r="U86" s="1747"/>
      <c r="V86" s="1747"/>
      <c r="W86" s="1747"/>
      <c r="X86" s="1747"/>
      <c r="Y86" s="1747"/>
      <c r="Z86" s="1747"/>
      <c r="AA86" s="1747"/>
      <c r="AB86" s="1747"/>
      <c r="AC86" s="1747"/>
      <c r="AD86" s="1747"/>
      <c r="AE86" s="427"/>
      <c r="AF86" s="337"/>
      <c r="AG86" s="360"/>
    </row>
    <row r="87" spans="1:63" s="117" customFormat="1" ht="15.75" customHeight="1" thickBot="1">
      <c r="A87" s="4"/>
      <c r="B87" s="458"/>
      <c r="C87" s="1744" t="s">
        <v>693</v>
      </c>
      <c r="D87" s="1744"/>
      <c r="E87" s="1744"/>
      <c r="F87" s="1744"/>
      <c r="G87" s="1744"/>
      <c r="H87" s="1744"/>
      <c r="I87" s="1744"/>
      <c r="J87" s="1744"/>
      <c r="K87" s="1744"/>
      <c r="L87" s="1744"/>
      <c r="M87" s="1744"/>
      <c r="N87" s="1744"/>
      <c r="O87" s="1744"/>
      <c r="P87" s="1744"/>
      <c r="Q87" s="1744"/>
      <c r="R87" s="1744"/>
      <c r="S87" s="1744"/>
      <c r="T87" s="1744"/>
      <c r="U87" s="1744"/>
      <c r="V87" s="1744"/>
      <c r="W87" s="1744"/>
      <c r="X87" s="1744"/>
      <c r="Y87" s="1744"/>
      <c r="Z87" s="1744"/>
      <c r="AA87" s="1744"/>
      <c r="AB87" s="1744"/>
      <c r="AC87" s="1744"/>
      <c r="AD87" s="1744"/>
      <c r="AE87" s="427"/>
      <c r="AF87" s="337"/>
      <c r="AG87" s="360"/>
    </row>
    <row r="88" spans="1:63" ht="13.5" thickBot="1">
      <c r="A88" s="4"/>
      <c r="B88" s="459">
        <v>20</v>
      </c>
      <c r="C88" s="1442" t="s">
        <v>339</v>
      </c>
      <c r="D88" s="460"/>
      <c r="E88" s="460"/>
      <c r="F88" s="414"/>
      <c r="G88" s="461"/>
      <c r="H88" s="461"/>
      <c r="I88" s="461"/>
      <c r="J88" s="461"/>
      <c r="K88" s="461"/>
      <c r="L88" s="461"/>
      <c r="M88" s="461"/>
      <c r="N88" s="461"/>
      <c r="O88" s="461"/>
      <c r="P88" s="462"/>
      <c r="Q88" s="462"/>
      <c r="R88" s="462"/>
      <c r="S88" s="462"/>
      <c r="T88" s="462"/>
      <c r="U88" s="462"/>
      <c r="V88" s="462"/>
      <c r="W88" s="462"/>
      <c r="X88" s="463"/>
      <c r="Y88" s="463"/>
      <c r="Z88" s="463"/>
      <c r="AA88" s="463"/>
      <c r="AB88" s="463"/>
      <c r="AC88" s="463"/>
      <c r="AD88" s="1440"/>
      <c r="AE88" s="1440"/>
      <c r="AF88" s="1440"/>
    </row>
    <row r="89" spans="1:63">
      <c r="C89" s="464"/>
      <c r="D89" s="464"/>
      <c r="E89" s="464"/>
      <c r="F89" s="465"/>
      <c r="G89" s="465"/>
      <c r="H89" s="465"/>
      <c r="I89" s="465"/>
      <c r="J89" s="465"/>
      <c r="K89" s="465"/>
      <c r="L89" s="466"/>
      <c r="M89" s="466"/>
      <c r="N89" s="466"/>
      <c r="O89" s="466"/>
    </row>
    <row r="90" spans="1:63">
      <c r="C90" s="464"/>
      <c r="D90" s="464"/>
      <c r="E90" s="464"/>
      <c r="F90" s="464"/>
      <c r="G90" s="464"/>
      <c r="H90" s="464"/>
      <c r="I90" s="464"/>
      <c r="J90" s="464"/>
      <c r="K90" s="464"/>
      <c r="L90" s="464"/>
      <c r="M90" s="464"/>
      <c r="N90" s="464"/>
      <c r="O90" s="464"/>
      <c r="P90" s="464"/>
      <c r="Q90" s="464"/>
      <c r="R90" s="464"/>
      <c r="S90" s="464"/>
      <c r="T90" s="464"/>
      <c r="U90" s="464"/>
      <c r="V90" s="464"/>
      <c r="W90" s="464"/>
      <c r="X90" s="464"/>
      <c r="Y90" s="464"/>
      <c r="Z90" s="464"/>
      <c r="AA90" s="464"/>
      <c r="AB90" s="464"/>
      <c r="AC90" s="464"/>
      <c r="AD90" s="464"/>
      <c r="AE90" s="460"/>
      <c r="AF90" s="464"/>
    </row>
    <row r="91" spans="1:63" s="467" customFormat="1">
      <c r="A91" s="360"/>
      <c r="B91" s="360"/>
      <c r="C91" s="464"/>
      <c r="D91" s="464"/>
      <c r="E91" s="464"/>
      <c r="F91" s="465"/>
      <c r="G91" s="465"/>
      <c r="H91" s="465"/>
      <c r="I91" s="465"/>
      <c r="J91" s="465"/>
      <c r="K91" s="465"/>
      <c r="L91" s="466"/>
      <c r="M91" s="466"/>
      <c r="N91" s="466"/>
      <c r="O91" s="466"/>
      <c r="T91" s="468"/>
      <c r="U91" s="468"/>
      <c r="V91" s="468"/>
      <c r="W91" s="468"/>
      <c r="AB91" s="468"/>
      <c r="AC91" s="468"/>
      <c r="AD91" s="468"/>
      <c r="AE91" s="469"/>
      <c r="AF91" s="360"/>
      <c r="AG91" s="360"/>
      <c r="AH91" s="360"/>
      <c r="AI91" s="360"/>
      <c r="AJ91" s="360"/>
      <c r="AK91" s="360"/>
      <c r="AL91" s="360"/>
      <c r="AM91" s="360"/>
      <c r="AN91" s="360"/>
      <c r="AO91" s="360"/>
      <c r="AP91" s="360"/>
      <c r="AQ91" s="360"/>
      <c r="AR91" s="360"/>
      <c r="AS91" s="360"/>
      <c r="AT91" s="360"/>
      <c r="AU91" s="360"/>
      <c r="AV91" s="360"/>
      <c r="AW91" s="360"/>
      <c r="AX91" s="360"/>
      <c r="AY91" s="360"/>
      <c r="AZ91" s="360"/>
      <c r="BA91" s="360"/>
      <c r="BB91" s="360"/>
      <c r="BC91" s="360"/>
      <c r="BD91" s="360"/>
      <c r="BE91" s="360"/>
      <c r="BF91" s="360"/>
      <c r="BG91" s="360"/>
      <c r="BH91" s="360"/>
      <c r="BI91" s="360"/>
      <c r="BJ91" s="360"/>
      <c r="BK91" s="360"/>
    </row>
    <row r="92" spans="1:63" s="467" customFormat="1">
      <c r="A92" s="360"/>
      <c r="B92" s="360"/>
      <c r="C92" s="464"/>
      <c r="D92" s="464"/>
      <c r="E92" s="464"/>
      <c r="F92" s="465"/>
      <c r="G92" s="465"/>
      <c r="H92" s="465"/>
      <c r="I92" s="465"/>
      <c r="J92" s="465"/>
      <c r="K92" s="465"/>
      <c r="L92" s="466"/>
      <c r="M92" s="466"/>
      <c r="N92" s="466"/>
      <c r="O92" s="466"/>
      <c r="T92" s="468"/>
      <c r="U92" s="468"/>
      <c r="V92" s="468"/>
      <c r="W92" s="468"/>
      <c r="AB92" s="468"/>
      <c r="AC92" s="468"/>
      <c r="AD92" s="468"/>
      <c r="AE92" s="469"/>
      <c r="AF92" s="360"/>
      <c r="AG92" s="360"/>
      <c r="AH92" s="360"/>
      <c r="AI92" s="360"/>
      <c r="AJ92" s="360"/>
      <c r="AK92" s="360"/>
      <c r="AL92" s="360"/>
      <c r="AM92" s="360"/>
      <c r="AN92" s="360"/>
      <c r="AO92" s="360"/>
      <c r="AP92" s="360"/>
      <c r="AQ92" s="360"/>
      <c r="AR92" s="360"/>
      <c r="AS92" s="360"/>
      <c r="AT92" s="360"/>
      <c r="AU92" s="360"/>
      <c r="AV92" s="360"/>
      <c r="AW92" s="360"/>
      <c r="AX92" s="360"/>
      <c r="AY92" s="360"/>
      <c r="AZ92" s="360"/>
      <c r="BA92" s="360"/>
      <c r="BB92" s="360"/>
      <c r="BC92" s="360"/>
      <c r="BD92" s="360"/>
      <c r="BE92" s="360"/>
      <c r="BF92" s="360"/>
      <c r="BG92" s="360"/>
      <c r="BH92" s="360"/>
      <c r="BI92" s="360"/>
      <c r="BJ92" s="360"/>
      <c r="BK92" s="360"/>
    </row>
    <row r="93" spans="1:63" s="467" customFormat="1">
      <c r="A93" s="360"/>
      <c r="B93" s="360"/>
      <c r="C93" s="464"/>
      <c r="D93" s="464"/>
      <c r="E93" s="464"/>
      <c r="F93" s="465"/>
      <c r="G93" s="465"/>
      <c r="H93" s="465"/>
      <c r="I93" s="465"/>
      <c r="J93" s="465"/>
      <c r="K93" s="465"/>
      <c r="L93" s="466"/>
      <c r="M93" s="466"/>
      <c r="N93" s="466"/>
      <c r="O93" s="466"/>
      <c r="T93" s="468"/>
      <c r="U93" s="468"/>
      <c r="V93" s="468"/>
      <c r="W93" s="468"/>
      <c r="AB93" s="468"/>
      <c r="AC93" s="468"/>
      <c r="AD93" s="468"/>
      <c r="AE93" s="469"/>
      <c r="AF93" s="360"/>
      <c r="AG93" s="360"/>
      <c r="AH93" s="360"/>
      <c r="AI93" s="360"/>
      <c r="AJ93" s="360"/>
      <c r="AK93" s="360"/>
      <c r="AL93" s="360"/>
      <c r="AM93" s="360"/>
      <c r="AN93" s="360"/>
      <c r="AO93" s="360"/>
      <c r="AP93" s="360"/>
      <c r="AQ93" s="360"/>
      <c r="AR93" s="360"/>
      <c r="AS93" s="360"/>
      <c r="AT93" s="360"/>
      <c r="AU93" s="360"/>
      <c r="AV93" s="360"/>
      <c r="AW93" s="360"/>
      <c r="AX93" s="360"/>
      <c r="AY93" s="360"/>
      <c r="AZ93" s="360"/>
      <c r="BA93" s="360"/>
      <c r="BB93" s="360"/>
      <c r="BC93" s="360"/>
      <c r="BD93" s="360"/>
      <c r="BE93" s="360"/>
      <c r="BF93" s="360"/>
      <c r="BG93" s="360"/>
      <c r="BH93" s="360"/>
      <c r="BI93" s="360"/>
      <c r="BJ93" s="360"/>
      <c r="BK93" s="360"/>
    </row>
    <row r="94" spans="1:63" s="467" customFormat="1">
      <c r="A94" s="360"/>
      <c r="B94" s="360"/>
      <c r="C94" s="464"/>
      <c r="D94" s="464"/>
      <c r="E94" s="464"/>
      <c r="F94" s="465"/>
      <c r="G94" s="465"/>
      <c r="H94" s="465"/>
      <c r="I94" s="465"/>
      <c r="J94" s="465"/>
      <c r="K94" s="465"/>
      <c r="L94" s="466"/>
      <c r="M94" s="466"/>
      <c r="N94" s="466"/>
      <c r="O94" s="466"/>
      <c r="T94" s="468"/>
      <c r="U94" s="468"/>
      <c r="V94" s="468"/>
      <c r="W94" s="468"/>
      <c r="AB94" s="468"/>
      <c r="AC94" s="468"/>
      <c r="AD94" s="468"/>
      <c r="AE94" s="469"/>
      <c r="AF94" s="360"/>
      <c r="AG94" s="360"/>
      <c r="AH94" s="360"/>
      <c r="AI94" s="360"/>
      <c r="AJ94" s="360"/>
      <c r="AK94" s="360"/>
      <c r="AL94" s="360"/>
      <c r="AM94" s="360"/>
      <c r="AN94" s="360"/>
      <c r="AO94" s="360"/>
      <c r="AP94" s="360"/>
      <c r="AQ94" s="360"/>
      <c r="AR94" s="360"/>
      <c r="AS94" s="360"/>
      <c r="AT94" s="360"/>
      <c r="AU94" s="360"/>
      <c r="AV94" s="360"/>
      <c r="AW94" s="360"/>
      <c r="AX94" s="360"/>
      <c r="AY94" s="360"/>
      <c r="AZ94" s="360"/>
      <c r="BA94" s="360"/>
      <c r="BB94" s="360"/>
      <c r="BC94" s="360"/>
      <c r="BD94" s="360"/>
      <c r="BE94" s="360"/>
      <c r="BF94" s="360"/>
      <c r="BG94" s="360"/>
      <c r="BH94" s="360"/>
      <c r="BI94" s="360"/>
      <c r="BJ94" s="360"/>
      <c r="BK94" s="360"/>
    </row>
    <row r="95" spans="1:63" s="467" customFormat="1">
      <c r="A95" s="360"/>
      <c r="B95" s="360"/>
      <c r="C95" s="464"/>
      <c r="D95" s="464"/>
      <c r="E95" s="464"/>
      <c r="F95" s="465"/>
      <c r="G95" s="465"/>
      <c r="H95" s="465"/>
      <c r="I95" s="465"/>
      <c r="J95" s="465"/>
      <c r="K95" s="465"/>
      <c r="L95" s="466"/>
      <c r="M95" s="466"/>
      <c r="N95" s="466"/>
      <c r="O95" s="466"/>
      <c r="T95" s="468"/>
      <c r="U95" s="468"/>
      <c r="V95" s="468"/>
      <c r="W95" s="468"/>
      <c r="AB95" s="468"/>
      <c r="AC95" s="468"/>
      <c r="AD95" s="468"/>
      <c r="AE95" s="469"/>
      <c r="AF95" s="360"/>
      <c r="AG95" s="360"/>
      <c r="AH95" s="360"/>
      <c r="AI95" s="360"/>
      <c r="AJ95" s="360"/>
      <c r="AK95" s="360"/>
      <c r="AL95" s="360"/>
      <c r="AM95" s="360"/>
      <c r="AN95" s="360"/>
      <c r="AO95" s="360"/>
      <c r="AP95" s="360"/>
      <c r="AQ95" s="360"/>
      <c r="AR95" s="360"/>
      <c r="AS95" s="360"/>
      <c r="AT95" s="360"/>
      <c r="AU95" s="360"/>
      <c r="AV95" s="360"/>
      <c r="AW95" s="360"/>
      <c r="AX95" s="360"/>
      <c r="AY95" s="360"/>
      <c r="AZ95" s="360"/>
      <c r="BA95" s="360"/>
      <c r="BB95" s="360"/>
      <c r="BC95" s="360"/>
      <c r="BD95" s="360"/>
      <c r="BE95" s="360"/>
      <c r="BF95" s="360"/>
      <c r="BG95" s="360"/>
      <c r="BH95" s="360"/>
      <c r="BI95" s="360"/>
      <c r="BJ95" s="360"/>
      <c r="BK95" s="360"/>
    </row>
    <row r="96" spans="1:63" s="467" customFormat="1">
      <c r="A96" s="360"/>
      <c r="B96" s="360"/>
      <c r="C96" s="464"/>
      <c r="D96" s="464"/>
      <c r="E96" s="464"/>
      <c r="F96" s="465"/>
      <c r="G96" s="465"/>
      <c r="H96" s="465"/>
      <c r="I96" s="465"/>
      <c r="J96" s="465"/>
      <c r="K96" s="465"/>
      <c r="L96" s="466"/>
      <c r="M96" s="466"/>
      <c r="N96" s="466"/>
      <c r="O96" s="466"/>
      <c r="T96" s="468"/>
      <c r="U96" s="468"/>
      <c r="V96" s="468"/>
      <c r="W96" s="468"/>
      <c r="AB96" s="468"/>
      <c r="AC96" s="468"/>
      <c r="AD96" s="468"/>
      <c r="AE96" s="469"/>
      <c r="AF96" s="360"/>
      <c r="AG96" s="360"/>
      <c r="AH96" s="360"/>
      <c r="AI96" s="360"/>
      <c r="AJ96" s="360"/>
      <c r="AK96" s="360"/>
      <c r="AL96" s="360"/>
      <c r="AM96" s="360"/>
      <c r="AN96" s="360"/>
      <c r="AO96" s="360"/>
      <c r="AP96" s="360"/>
      <c r="AQ96" s="360"/>
      <c r="AR96" s="360"/>
      <c r="AS96" s="360"/>
      <c r="AT96" s="360"/>
      <c r="AU96" s="360"/>
      <c r="AV96" s="360"/>
      <c r="AW96" s="360"/>
      <c r="AX96" s="360"/>
      <c r="AY96" s="360"/>
      <c r="AZ96" s="360"/>
      <c r="BA96" s="360"/>
      <c r="BB96" s="360"/>
      <c r="BC96" s="360"/>
      <c r="BD96" s="360"/>
      <c r="BE96" s="360"/>
      <c r="BF96" s="360"/>
      <c r="BG96" s="360"/>
      <c r="BH96" s="360"/>
      <c r="BI96" s="360"/>
      <c r="BJ96" s="360"/>
      <c r="BK96" s="360"/>
    </row>
    <row r="97" spans="1:63" s="467" customFormat="1">
      <c r="A97" s="360"/>
      <c r="B97" s="360"/>
      <c r="C97" s="464"/>
      <c r="D97" s="464"/>
      <c r="E97" s="464"/>
      <c r="F97" s="465"/>
      <c r="G97" s="465"/>
      <c r="H97" s="465"/>
      <c r="I97" s="465"/>
      <c r="J97" s="465"/>
      <c r="K97" s="465"/>
      <c r="L97" s="466"/>
      <c r="M97" s="466"/>
      <c r="N97" s="466"/>
      <c r="O97" s="466"/>
      <c r="T97" s="468"/>
      <c r="U97" s="468"/>
      <c r="V97" s="468"/>
      <c r="W97" s="468"/>
      <c r="AB97" s="468"/>
      <c r="AC97" s="468"/>
      <c r="AD97" s="468"/>
      <c r="AE97" s="469"/>
      <c r="AF97" s="360"/>
      <c r="AG97" s="360"/>
      <c r="AH97" s="360"/>
      <c r="AI97" s="360"/>
      <c r="AJ97" s="360"/>
      <c r="AK97" s="360"/>
      <c r="AL97" s="360"/>
      <c r="AM97" s="360"/>
      <c r="AN97" s="360"/>
      <c r="AO97" s="360"/>
      <c r="AP97" s="360"/>
      <c r="AQ97" s="360"/>
      <c r="AR97" s="360"/>
      <c r="AS97" s="360"/>
      <c r="AT97" s="360"/>
      <c r="AU97" s="360"/>
      <c r="AV97" s="360"/>
      <c r="AW97" s="360"/>
      <c r="AX97" s="360"/>
      <c r="AY97" s="360"/>
      <c r="AZ97" s="360"/>
      <c r="BA97" s="360"/>
      <c r="BB97" s="360"/>
      <c r="BC97" s="360"/>
      <c r="BD97" s="360"/>
      <c r="BE97" s="360"/>
      <c r="BF97" s="360"/>
      <c r="BG97" s="360"/>
      <c r="BH97" s="360"/>
      <c r="BI97" s="360"/>
      <c r="BJ97" s="360"/>
      <c r="BK97" s="360"/>
    </row>
    <row r="98" spans="1:63" s="467" customFormat="1">
      <c r="A98" s="360"/>
      <c r="B98" s="360"/>
      <c r="C98" s="464"/>
      <c r="D98" s="464"/>
      <c r="E98" s="464"/>
      <c r="F98" s="465"/>
      <c r="G98" s="465"/>
      <c r="H98" s="465"/>
      <c r="I98" s="465"/>
      <c r="J98" s="465"/>
      <c r="K98" s="465"/>
      <c r="L98" s="466"/>
      <c r="M98" s="466"/>
      <c r="N98" s="466"/>
      <c r="O98" s="466"/>
      <c r="T98" s="468"/>
      <c r="U98" s="468"/>
      <c r="V98" s="468"/>
      <c r="W98" s="468"/>
      <c r="AB98" s="468"/>
      <c r="AC98" s="468"/>
      <c r="AD98" s="468"/>
      <c r="AE98" s="469"/>
      <c r="AF98" s="360"/>
      <c r="AG98" s="360"/>
      <c r="AH98" s="360"/>
      <c r="AI98" s="360"/>
      <c r="AJ98" s="360"/>
      <c r="AK98" s="360"/>
      <c r="AL98" s="360"/>
      <c r="AM98" s="360"/>
      <c r="AN98" s="360"/>
      <c r="AO98" s="360"/>
      <c r="AP98" s="360"/>
      <c r="AQ98" s="360"/>
      <c r="AR98" s="360"/>
      <c r="AS98" s="360"/>
      <c r="AT98" s="360"/>
      <c r="AU98" s="360"/>
      <c r="AV98" s="360"/>
      <c r="AW98" s="360"/>
      <c r="AX98" s="360"/>
      <c r="AY98" s="360"/>
      <c r="AZ98" s="360"/>
      <c r="BA98" s="360"/>
      <c r="BB98" s="360"/>
      <c r="BC98" s="360"/>
      <c r="BD98" s="360"/>
      <c r="BE98" s="360"/>
      <c r="BF98" s="360"/>
      <c r="BG98" s="360"/>
      <c r="BH98" s="360"/>
      <c r="BI98" s="360"/>
      <c r="BJ98" s="360"/>
      <c r="BK98" s="360"/>
    </row>
    <row r="99" spans="1:63" s="467" customFormat="1">
      <c r="A99" s="360"/>
      <c r="B99" s="360"/>
      <c r="C99" s="464"/>
      <c r="D99" s="464"/>
      <c r="E99" s="464"/>
      <c r="F99" s="465"/>
      <c r="G99" s="465"/>
      <c r="H99" s="465"/>
      <c r="I99" s="465"/>
      <c r="J99" s="465"/>
      <c r="K99" s="465"/>
      <c r="L99" s="466"/>
      <c r="M99" s="466"/>
      <c r="N99" s="466"/>
      <c r="O99" s="466"/>
      <c r="T99" s="468"/>
      <c r="U99" s="468"/>
      <c r="V99" s="468"/>
      <c r="W99" s="468"/>
      <c r="AB99" s="468"/>
      <c r="AC99" s="468"/>
      <c r="AD99" s="468"/>
      <c r="AE99" s="469"/>
      <c r="AF99" s="360"/>
      <c r="AG99" s="360"/>
      <c r="AH99" s="360"/>
      <c r="AI99" s="360"/>
      <c r="AJ99" s="360"/>
      <c r="AK99" s="360"/>
      <c r="AL99" s="360"/>
      <c r="AM99" s="360"/>
      <c r="AN99" s="360"/>
      <c r="AO99" s="360"/>
      <c r="AP99" s="360"/>
      <c r="AQ99" s="360"/>
      <c r="AR99" s="360"/>
      <c r="AS99" s="360"/>
      <c r="AT99" s="360"/>
      <c r="AU99" s="360"/>
      <c r="AV99" s="360"/>
      <c r="AW99" s="360"/>
      <c r="AX99" s="360"/>
      <c r="AY99" s="360"/>
      <c r="AZ99" s="360"/>
      <c r="BA99" s="360"/>
      <c r="BB99" s="360"/>
      <c r="BC99" s="360"/>
      <c r="BD99" s="360"/>
      <c r="BE99" s="360"/>
      <c r="BF99" s="360"/>
      <c r="BG99" s="360"/>
      <c r="BH99" s="360"/>
      <c r="BI99" s="360"/>
      <c r="BJ99" s="360"/>
      <c r="BK99" s="360"/>
    </row>
    <row r="100" spans="1:63" s="467" customFormat="1">
      <c r="A100" s="360"/>
      <c r="B100" s="360"/>
      <c r="C100" s="464"/>
      <c r="D100" s="464"/>
      <c r="E100" s="464"/>
      <c r="F100" s="465"/>
      <c r="G100" s="465"/>
      <c r="H100" s="465"/>
      <c r="I100" s="465"/>
      <c r="J100" s="465"/>
      <c r="K100" s="465"/>
      <c r="L100" s="466"/>
      <c r="M100" s="466"/>
      <c r="N100" s="466"/>
      <c r="O100" s="466"/>
      <c r="T100" s="468"/>
      <c r="U100" s="468"/>
      <c r="V100" s="468"/>
      <c r="W100" s="468"/>
      <c r="AB100" s="468"/>
      <c r="AC100" s="468"/>
      <c r="AD100" s="468"/>
      <c r="AE100" s="469"/>
      <c r="AF100" s="360"/>
      <c r="AG100" s="360"/>
      <c r="AH100" s="360"/>
      <c r="AI100" s="360"/>
      <c r="AJ100" s="360"/>
      <c r="AK100" s="360"/>
      <c r="AL100" s="360"/>
      <c r="AM100" s="360"/>
      <c r="AN100" s="360"/>
      <c r="AO100" s="360"/>
      <c r="AP100" s="360"/>
      <c r="AQ100" s="360"/>
      <c r="AR100" s="360"/>
      <c r="AS100" s="360"/>
      <c r="AT100" s="360"/>
      <c r="AU100" s="360"/>
      <c r="AV100" s="360"/>
      <c r="AW100" s="360"/>
      <c r="AX100" s="360"/>
      <c r="AY100" s="360"/>
      <c r="AZ100" s="360"/>
      <c r="BA100" s="360"/>
      <c r="BB100" s="360"/>
      <c r="BC100" s="360"/>
      <c r="BD100" s="360"/>
      <c r="BE100" s="360"/>
      <c r="BF100" s="360"/>
      <c r="BG100" s="360"/>
      <c r="BH100" s="360"/>
      <c r="BI100" s="360"/>
      <c r="BJ100" s="360"/>
      <c r="BK100" s="360"/>
    </row>
    <row r="101" spans="1:63" s="467" customFormat="1">
      <c r="A101" s="360"/>
      <c r="B101" s="360"/>
      <c r="C101" s="464"/>
      <c r="D101" s="464"/>
      <c r="E101" s="464"/>
      <c r="F101" s="465"/>
      <c r="G101" s="465"/>
      <c r="H101" s="465"/>
      <c r="I101" s="465"/>
      <c r="J101" s="465"/>
      <c r="K101" s="465"/>
      <c r="L101" s="466"/>
      <c r="M101" s="466"/>
      <c r="N101" s="466"/>
      <c r="O101" s="466"/>
      <c r="T101" s="468"/>
      <c r="U101" s="468"/>
      <c r="V101" s="468"/>
      <c r="W101" s="468"/>
      <c r="AB101" s="468"/>
      <c r="AC101" s="468"/>
      <c r="AD101" s="468"/>
      <c r="AE101" s="469"/>
      <c r="AF101" s="360"/>
      <c r="AG101" s="360"/>
      <c r="AH101" s="360"/>
      <c r="AI101" s="360"/>
      <c r="AJ101" s="360"/>
      <c r="AK101" s="360"/>
      <c r="AL101" s="360"/>
      <c r="AM101" s="360"/>
      <c r="AN101" s="360"/>
      <c r="AO101" s="360"/>
      <c r="AP101" s="360"/>
      <c r="AQ101" s="360"/>
      <c r="AR101" s="360"/>
      <c r="AS101" s="360"/>
      <c r="AT101" s="360"/>
      <c r="AU101" s="360"/>
      <c r="AV101" s="360"/>
      <c r="AW101" s="360"/>
      <c r="AX101" s="360"/>
      <c r="AY101" s="360"/>
      <c r="AZ101" s="360"/>
      <c r="BA101" s="360"/>
      <c r="BB101" s="360"/>
      <c r="BC101" s="360"/>
      <c r="BD101" s="360"/>
      <c r="BE101" s="360"/>
      <c r="BF101" s="360"/>
      <c r="BG101" s="360"/>
      <c r="BH101" s="360"/>
      <c r="BI101" s="360"/>
      <c r="BJ101" s="360"/>
      <c r="BK101" s="360"/>
    </row>
    <row r="102" spans="1:63" s="467" customFormat="1">
      <c r="A102" s="360"/>
      <c r="B102" s="360"/>
      <c r="C102" s="464"/>
      <c r="D102" s="464"/>
      <c r="E102" s="464"/>
      <c r="F102" s="465"/>
      <c r="G102" s="465"/>
      <c r="H102" s="465"/>
      <c r="I102" s="465"/>
      <c r="J102" s="465"/>
      <c r="K102" s="465"/>
      <c r="L102" s="466"/>
      <c r="M102" s="466"/>
      <c r="N102" s="466"/>
      <c r="O102" s="466"/>
      <c r="T102" s="468"/>
      <c r="U102" s="468"/>
      <c r="V102" s="468"/>
      <c r="W102" s="468"/>
      <c r="AB102" s="468"/>
      <c r="AC102" s="468"/>
      <c r="AD102" s="468"/>
      <c r="AE102" s="469"/>
      <c r="AF102" s="360"/>
      <c r="AG102" s="360"/>
      <c r="AH102" s="360"/>
      <c r="AI102" s="360"/>
      <c r="AJ102" s="360"/>
      <c r="AK102" s="360"/>
      <c r="AL102" s="360"/>
      <c r="AM102" s="360"/>
      <c r="AN102" s="360"/>
      <c r="AO102" s="360"/>
      <c r="AP102" s="360"/>
      <c r="AQ102" s="360"/>
      <c r="AR102" s="360"/>
      <c r="AS102" s="360"/>
      <c r="AT102" s="360"/>
      <c r="AU102" s="360"/>
      <c r="AV102" s="360"/>
      <c r="AW102" s="360"/>
      <c r="AX102" s="360"/>
      <c r="AY102" s="360"/>
      <c r="AZ102" s="360"/>
      <c r="BA102" s="360"/>
      <c r="BB102" s="360"/>
      <c r="BC102" s="360"/>
      <c r="BD102" s="360"/>
      <c r="BE102" s="360"/>
      <c r="BF102" s="360"/>
      <c r="BG102" s="360"/>
      <c r="BH102" s="360"/>
      <c r="BI102" s="360"/>
      <c r="BJ102" s="360"/>
      <c r="BK102" s="360"/>
    </row>
    <row r="103" spans="1:63" s="467" customFormat="1">
      <c r="A103" s="360"/>
      <c r="B103" s="360"/>
      <c r="C103" s="464"/>
      <c r="D103" s="464"/>
      <c r="E103" s="464"/>
      <c r="F103" s="465"/>
      <c r="G103" s="465"/>
      <c r="H103" s="465"/>
      <c r="I103" s="465"/>
      <c r="J103" s="465"/>
      <c r="K103" s="465"/>
      <c r="L103" s="466"/>
      <c r="M103" s="466"/>
      <c r="N103" s="466"/>
      <c r="O103" s="466"/>
      <c r="T103" s="468"/>
      <c r="U103" s="468"/>
      <c r="V103" s="468"/>
      <c r="W103" s="468"/>
      <c r="AB103" s="468"/>
      <c r="AC103" s="468"/>
      <c r="AD103" s="468"/>
      <c r="AE103" s="469"/>
      <c r="AF103" s="360"/>
      <c r="AG103" s="360"/>
      <c r="AH103" s="360"/>
      <c r="AI103" s="360"/>
      <c r="AJ103" s="360"/>
      <c r="AK103" s="360"/>
      <c r="AL103" s="360"/>
      <c r="AM103" s="360"/>
      <c r="AN103" s="360"/>
      <c r="AO103" s="360"/>
      <c r="AP103" s="360"/>
      <c r="AQ103" s="360"/>
      <c r="AR103" s="360"/>
      <c r="AS103" s="360"/>
      <c r="AT103" s="360"/>
      <c r="AU103" s="360"/>
      <c r="AV103" s="360"/>
      <c r="AW103" s="360"/>
      <c r="AX103" s="360"/>
      <c r="AY103" s="360"/>
      <c r="AZ103" s="360"/>
      <c r="BA103" s="360"/>
      <c r="BB103" s="360"/>
      <c r="BC103" s="360"/>
      <c r="BD103" s="360"/>
      <c r="BE103" s="360"/>
      <c r="BF103" s="360"/>
      <c r="BG103" s="360"/>
      <c r="BH103" s="360"/>
      <c r="BI103" s="360"/>
      <c r="BJ103" s="360"/>
      <c r="BK103" s="360"/>
    </row>
    <row r="104" spans="1:63" s="467" customFormat="1">
      <c r="A104" s="360"/>
      <c r="B104" s="360"/>
      <c r="C104" s="464"/>
      <c r="D104" s="464"/>
      <c r="E104" s="464"/>
      <c r="F104" s="465"/>
      <c r="G104" s="465"/>
      <c r="H104" s="465"/>
      <c r="I104" s="465"/>
      <c r="J104" s="465"/>
      <c r="K104" s="465"/>
      <c r="L104" s="466"/>
      <c r="M104" s="466"/>
      <c r="N104" s="466"/>
      <c r="O104" s="466"/>
      <c r="T104" s="468"/>
      <c r="U104" s="468"/>
      <c r="V104" s="468"/>
      <c r="W104" s="468"/>
      <c r="AB104" s="468"/>
      <c r="AC104" s="468"/>
      <c r="AD104" s="468"/>
      <c r="AE104" s="469"/>
      <c r="AF104" s="360"/>
      <c r="AG104" s="360"/>
      <c r="AH104" s="360"/>
      <c r="AI104" s="360"/>
      <c r="AJ104" s="360"/>
      <c r="AK104" s="360"/>
      <c r="AL104" s="360"/>
      <c r="AM104" s="360"/>
      <c r="AN104" s="360"/>
      <c r="AO104" s="360"/>
      <c r="AP104" s="360"/>
      <c r="AQ104" s="360"/>
      <c r="AR104" s="360"/>
      <c r="AS104" s="360"/>
      <c r="AT104" s="360"/>
      <c r="AU104" s="360"/>
      <c r="AV104" s="360"/>
      <c r="AW104" s="360"/>
      <c r="AX104" s="360"/>
      <c r="AY104" s="360"/>
      <c r="AZ104" s="360"/>
      <c r="BA104" s="360"/>
      <c r="BB104" s="360"/>
      <c r="BC104" s="360"/>
      <c r="BD104" s="360"/>
      <c r="BE104" s="360"/>
      <c r="BF104" s="360"/>
      <c r="BG104" s="360"/>
      <c r="BH104" s="360"/>
      <c r="BI104" s="360"/>
      <c r="BJ104" s="360"/>
      <c r="BK104" s="360"/>
    </row>
    <row r="105" spans="1:63" s="467" customFormat="1">
      <c r="A105" s="360"/>
      <c r="B105" s="360"/>
      <c r="C105" s="464"/>
      <c r="D105" s="464"/>
      <c r="E105" s="464"/>
      <c r="F105" s="465"/>
      <c r="G105" s="465"/>
      <c r="H105" s="465"/>
      <c r="I105" s="465"/>
      <c r="J105" s="465"/>
      <c r="K105" s="465"/>
      <c r="L105" s="466"/>
      <c r="M105" s="466"/>
      <c r="N105" s="466"/>
      <c r="O105" s="466"/>
      <c r="T105" s="468"/>
      <c r="U105" s="468"/>
      <c r="V105" s="468"/>
      <c r="W105" s="468"/>
      <c r="AB105" s="468"/>
      <c r="AC105" s="468"/>
      <c r="AD105" s="468"/>
      <c r="AE105" s="469"/>
      <c r="AF105" s="360"/>
      <c r="AG105" s="360"/>
      <c r="AH105" s="360"/>
      <c r="AI105" s="360"/>
      <c r="AJ105" s="360"/>
      <c r="AK105" s="360"/>
      <c r="AL105" s="360"/>
      <c r="AM105" s="360"/>
      <c r="AN105" s="360"/>
      <c r="AO105" s="360"/>
      <c r="AP105" s="360"/>
      <c r="AQ105" s="360"/>
      <c r="AR105" s="360"/>
      <c r="AS105" s="360"/>
      <c r="AT105" s="360"/>
      <c r="AU105" s="360"/>
      <c r="AV105" s="360"/>
      <c r="AW105" s="360"/>
      <c r="AX105" s="360"/>
      <c r="AY105" s="360"/>
      <c r="AZ105" s="360"/>
      <c r="BA105" s="360"/>
      <c r="BB105" s="360"/>
      <c r="BC105" s="360"/>
      <c r="BD105" s="360"/>
      <c r="BE105" s="360"/>
      <c r="BF105" s="360"/>
      <c r="BG105" s="360"/>
      <c r="BH105" s="360"/>
      <c r="BI105" s="360"/>
      <c r="BJ105" s="360"/>
      <c r="BK105" s="360"/>
    </row>
    <row r="106" spans="1:63" s="467" customFormat="1">
      <c r="A106" s="360"/>
      <c r="B106" s="360"/>
      <c r="C106" s="464"/>
      <c r="D106" s="464"/>
      <c r="E106" s="464"/>
      <c r="F106" s="465"/>
      <c r="G106" s="465"/>
      <c r="H106" s="465"/>
      <c r="I106" s="465"/>
      <c r="J106" s="465"/>
      <c r="K106" s="465"/>
      <c r="L106" s="466"/>
      <c r="M106" s="466"/>
      <c r="N106" s="466"/>
      <c r="O106" s="466"/>
      <c r="T106" s="468"/>
      <c r="U106" s="468"/>
      <c r="V106" s="468"/>
      <c r="W106" s="468"/>
      <c r="AB106" s="468"/>
      <c r="AC106" s="468"/>
      <c r="AD106" s="468"/>
      <c r="AE106" s="469"/>
      <c r="AF106" s="360"/>
      <c r="AG106" s="360"/>
      <c r="AH106" s="360"/>
      <c r="AI106" s="360"/>
      <c r="AJ106" s="360"/>
      <c r="AK106" s="360"/>
      <c r="AL106" s="360"/>
      <c r="AM106" s="360"/>
      <c r="AN106" s="360"/>
      <c r="AO106" s="360"/>
      <c r="AP106" s="360"/>
      <c r="AQ106" s="360"/>
      <c r="AR106" s="360"/>
      <c r="AS106" s="360"/>
      <c r="AT106" s="360"/>
      <c r="AU106" s="360"/>
      <c r="AV106" s="360"/>
      <c r="AW106" s="360"/>
      <c r="AX106" s="360"/>
      <c r="AY106" s="360"/>
      <c r="AZ106" s="360"/>
      <c r="BA106" s="360"/>
      <c r="BB106" s="360"/>
      <c r="BC106" s="360"/>
      <c r="BD106" s="360"/>
      <c r="BE106" s="360"/>
      <c r="BF106" s="360"/>
      <c r="BG106" s="360"/>
      <c r="BH106" s="360"/>
      <c r="BI106" s="360"/>
      <c r="BJ106" s="360"/>
      <c r="BK106" s="360"/>
    </row>
    <row r="107" spans="1:63" s="467" customFormat="1">
      <c r="A107" s="360"/>
      <c r="B107" s="360"/>
      <c r="C107" s="464"/>
      <c r="D107" s="464"/>
      <c r="E107" s="464"/>
      <c r="F107" s="465"/>
      <c r="G107" s="465"/>
      <c r="H107" s="465"/>
      <c r="I107" s="465"/>
      <c r="J107" s="465"/>
      <c r="K107" s="465"/>
      <c r="L107" s="466"/>
      <c r="M107" s="466"/>
      <c r="N107" s="466"/>
      <c r="O107" s="466"/>
      <c r="T107" s="468"/>
      <c r="U107" s="468"/>
      <c r="V107" s="468"/>
      <c r="W107" s="468"/>
      <c r="AB107" s="468"/>
      <c r="AC107" s="468"/>
      <c r="AD107" s="468"/>
      <c r="AE107" s="469"/>
      <c r="AF107" s="360"/>
      <c r="AG107" s="360"/>
      <c r="AH107" s="360"/>
      <c r="AI107" s="360"/>
      <c r="AJ107" s="360"/>
      <c r="AK107" s="360"/>
      <c r="AL107" s="360"/>
      <c r="AM107" s="360"/>
      <c r="AN107" s="360"/>
      <c r="AO107" s="360"/>
      <c r="AP107" s="360"/>
      <c r="AQ107" s="360"/>
      <c r="AR107" s="360"/>
      <c r="AS107" s="360"/>
      <c r="AT107" s="360"/>
      <c r="AU107" s="360"/>
      <c r="AV107" s="360"/>
      <c r="AW107" s="360"/>
      <c r="AX107" s="360"/>
      <c r="AY107" s="360"/>
      <c r="AZ107" s="360"/>
      <c r="BA107" s="360"/>
      <c r="BB107" s="360"/>
      <c r="BC107" s="360"/>
      <c r="BD107" s="360"/>
      <c r="BE107" s="360"/>
      <c r="BF107" s="360"/>
      <c r="BG107" s="360"/>
      <c r="BH107" s="360"/>
      <c r="BI107" s="360"/>
      <c r="BJ107" s="360"/>
      <c r="BK107" s="360"/>
    </row>
    <row r="108" spans="1:63" s="467" customFormat="1">
      <c r="A108" s="360"/>
      <c r="B108" s="360"/>
      <c r="C108" s="464"/>
      <c r="D108" s="464"/>
      <c r="E108" s="464"/>
      <c r="F108" s="465"/>
      <c r="G108" s="465"/>
      <c r="H108" s="465"/>
      <c r="I108" s="465"/>
      <c r="J108" s="465"/>
      <c r="K108" s="465"/>
      <c r="L108" s="466"/>
      <c r="M108" s="466"/>
      <c r="N108" s="466"/>
      <c r="O108" s="466"/>
      <c r="T108" s="468"/>
      <c r="U108" s="468"/>
      <c r="V108" s="468"/>
      <c r="W108" s="468"/>
      <c r="AB108" s="468"/>
      <c r="AC108" s="468"/>
      <c r="AD108" s="468"/>
      <c r="AE108" s="469"/>
      <c r="AF108" s="360"/>
      <c r="AG108" s="360"/>
      <c r="AH108" s="360"/>
      <c r="AI108" s="360"/>
      <c r="AJ108" s="360"/>
      <c r="AK108" s="360"/>
      <c r="AL108" s="360"/>
      <c r="AM108" s="360"/>
      <c r="AN108" s="360"/>
      <c r="AO108" s="360"/>
      <c r="AP108" s="360"/>
      <c r="AQ108" s="360"/>
      <c r="AR108" s="360"/>
      <c r="AS108" s="360"/>
      <c r="AT108" s="360"/>
      <c r="AU108" s="360"/>
      <c r="AV108" s="360"/>
      <c r="AW108" s="360"/>
      <c r="AX108" s="360"/>
      <c r="AY108" s="360"/>
      <c r="AZ108" s="360"/>
      <c r="BA108" s="360"/>
      <c r="BB108" s="360"/>
      <c r="BC108" s="360"/>
      <c r="BD108" s="360"/>
      <c r="BE108" s="360"/>
      <c r="BF108" s="360"/>
      <c r="BG108" s="360"/>
      <c r="BH108" s="360"/>
      <c r="BI108" s="360"/>
      <c r="BJ108" s="360"/>
      <c r="BK108" s="360"/>
    </row>
    <row r="109" spans="1:63" s="467" customFormat="1">
      <c r="A109" s="360"/>
      <c r="B109" s="360"/>
      <c r="C109" s="464"/>
      <c r="D109" s="464"/>
      <c r="E109" s="464"/>
      <c r="F109" s="465"/>
      <c r="G109" s="465"/>
      <c r="H109" s="465"/>
      <c r="I109" s="465"/>
      <c r="J109" s="465"/>
      <c r="K109" s="465"/>
      <c r="L109" s="466"/>
      <c r="M109" s="466"/>
      <c r="N109" s="466"/>
      <c r="O109" s="466"/>
      <c r="T109" s="468"/>
      <c r="U109" s="468"/>
      <c r="V109" s="468"/>
      <c r="W109" s="468"/>
      <c r="AB109" s="468"/>
      <c r="AC109" s="468"/>
      <c r="AD109" s="468"/>
      <c r="AE109" s="469"/>
      <c r="AF109" s="360"/>
      <c r="AG109" s="360"/>
      <c r="AH109" s="360"/>
      <c r="AI109" s="360"/>
      <c r="AJ109" s="360"/>
      <c r="AK109" s="360"/>
      <c r="AL109" s="360"/>
      <c r="AM109" s="360"/>
      <c r="AN109" s="360"/>
      <c r="AO109" s="360"/>
      <c r="AP109" s="360"/>
      <c r="AQ109" s="360"/>
      <c r="AR109" s="360"/>
      <c r="AS109" s="360"/>
      <c r="AT109" s="360"/>
      <c r="AU109" s="360"/>
      <c r="AV109" s="360"/>
      <c r="AW109" s="360"/>
      <c r="AX109" s="360"/>
      <c r="AY109" s="360"/>
      <c r="AZ109" s="360"/>
      <c r="BA109" s="360"/>
      <c r="BB109" s="360"/>
      <c r="BC109" s="360"/>
      <c r="BD109" s="360"/>
      <c r="BE109" s="360"/>
      <c r="BF109" s="360"/>
      <c r="BG109" s="360"/>
      <c r="BH109" s="360"/>
      <c r="BI109" s="360"/>
      <c r="BJ109" s="360"/>
      <c r="BK109" s="360"/>
    </row>
    <row r="110" spans="1:63" s="467" customFormat="1">
      <c r="A110" s="360"/>
      <c r="B110" s="360"/>
      <c r="C110" s="464"/>
      <c r="D110" s="464"/>
      <c r="E110" s="464"/>
      <c r="F110" s="465"/>
      <c r="G110" s="465"/>
      <c r="H110" s="465"/>
      <c r="I110" s="465"/>
      <c r="J110" s="465"/>
      <c r="K110" s="465"/>
      <c r="L110" s="466"/>
      <c r="M110" s="466"/>
      <c r="N110" s="466"/>
      <c r="O110" s="466"/>
      <c r="T110" s="468"/>
      <c r="U110" s="468"/>
      <c r="V110" s="468"/>
      <c r="W110" s="468"/>
      <c r="AB110" s="468"/>
      <c r="AC110" s="468"/>
      <c r="AD110" s="468"/>
      <c r="AE110" s="469"/>
      <c r="AF110" s="360"/>
      <c r="AG110" s="360"/>
      <c r="AH110" s="360"/>
      <c r="AI110" s="360"/>
      <c r="AJ110" s="360"/>
      <c r="AK110" s="360"/>
      <c r="AL110" s="360"/>
      <c r="AM110" s="360"/>
      <c r="AN110" s="360"/>
      <c r="AO110" s="360"/>
      <c r="AP110" s="360"/>
      <c r="AQ110" s="360"/>
      <c r="AR110" s="360"/>
      <c r="AS110" s="360"/>
      <c r="AT110" s="360"/>
      <c r="AU110" s="360"/>
      <c r="AV110" s="360"/>
      <c r="AW110" s="360"/>
      <c r="AX110" s="360"/>
      <c r="AY110" s="360"/>
      <c r="AZ110" s="360"/>
      <c r="BA110" s="360"/>
      <c r="BB110" s="360"/>
      <c r="BC110" s="360"/>
      <c r="BD110" s="360"/>
      <c r="BE110" s="360"/>
      <c r="BF110" s="360"/>
      <c r="BG110" s="360"/>
      <c r="BH110" s="360"/>
      <c r="BI110" s="360"/>
      <c r="BJ110" s="360"/>
      <c r="BK110" s="360"/>
    </row>
    <row r="111" spans="1:63" s="467" customFormat="1">
      <c r="A111" s="360"/>
      <c r="B111" s="360"/>
      <c r="C111" s="464"/>
      <c r="D111" s="464"/>
      <c r="E111" s="464"/>
      <c r="F111" s="465"/>
      <c r="G111" s="465"/>
      <c r="H111" s="465"/>
      <c r="I111" s="465"/>
      <c r="J111" s="465"/>
      <c r="K111" s="465"/>
      <c r="L111" s="466"/>
      <c r="M111" s="466"/>
      <c r="N111" s="466"/>
      <c r="O111" s="466"/>
      <c r="T111" s="468"/>
      <c r="U111" s="468"/>
      <c r="V111" s="468"/>
      <c r="W111" s="468"/>
      <c r="AB111" s="468"/>
      <c r="AC111" s="468"/>
      <c r="AD111" s="468"/>
      <c r="AE111" s="469"/>
      <c r="AF111" s="360"/>
      <c r="AG111" s="360"/>
      <c r="AH111" s="360"/>
      <c r="AI111" s="360"/>
      <c r="AJ111" s="360"/>
      <c r="AK111" s="360"/>
      <c r="AL111" s="360"/>
      <c r="AM111" s="360"/>
      <c r="AN111" s="360"/>
      <c r="AO111" s="360"/>
      <c r="AP111" s="360"/>
      <c r="AQ111" s="360"/>
      <c r="AR111" s="360"/>
      <c r="AS111" s="360"/>
      <c r="AT111" s="360"/>
      <c r="AU111" s="360"/>
      <c r="AV111" s="360"/>
      <c r="AW111" s="360"/>
      <c r="AX111" s="360"/>
      <c r="AY111" s="360"/>
      <c r="AZ111" s="360"/>
      <c r="BA111" s="360"/>
      <c r="BB111" s="360"/>
      <c r="BC111" s="360"/>
      <c r="BD111" s="360"/>
      <c r="BE111" s="360"/>
      <c r="BF111" s="360"/>
      <c r="BG111" s="360"/>
      <c r="BH111" s="360"/>
      <c r="BI111" s="360"/>
      <c r="BJ111" s="360"/>
      <c r="BK111" s="360"/>
    </row>
    <row r="112" spans="1:63" s="467" customFormat="1">
      <c r="A112" s="360"/>
      <c r="B112" s="360"/>
      <c r="C112" s="464"/>
      <c r="D112" s="464"/>
      <c r="E112" s="464"/>
      <c r="F112" s="465"/>
      <c r="G112" s="465"/>
      <c r="H112" s="465"/>
      <c r="I112" s="465"/>
      <c r="J112" s="465"/>
      <c r="K112" s="465"/>
      <c r="L112" s="466"/>
      <c r="M112" s="466"/>
      <c r="N112" s="466"/>
      <c r="O112" s="466"/>
      <c r="T112" s="468"/>
      <c r="U112" s="468"/>
      <c r="V112" s="468"/>
      <c r="W112" s="468"/>
      <c r="AB112" s="468"/>
      <c r="AC112" s="468"/>
      <c r="AD112" s="468"/>
      <c r="AE112" s="469"/>
      <c r="AF112" s="360"/>
      <c r="AG112" s="360"/>
      <c r="AH112" s="360"/>
      <c r="AI112" s="360"/>
      <c r="AJ112" s="360"/>
      <c r="AK112" s="360"/>
      <c r="AL112" s="360"/>
      <c r="AM112" s="360"/>
      <c r="AN112" s="360"/>
      <c r="AO112" s="360"/>
      <c r="AP112" s="360"/>
      <c r="AQ112" s="360"/>
      <c r="AR112" s="360"/>
      <c r="AS112" s="360"/>
      <c r="AT112" s="360"/>
      <c r="AU112" s="360"/>
      <c r="AV112" s="360"/>
      <c r="AW112" s="360"/>
      <c r="AX112" s="360"/>
      <c r="AY112" s="360"/>
      <c r="AZ112" s="360"/>
      <c r="BA112" s="360"/>
      <c r="BB112" s="360"/>
      <c r="BC112" s="360"/>
      <c r="BD112" s="360"/>
      <c r="BE112" s="360"/>
      <c r="BF112" s="360"/>
      <c r="BG112" s="360"/>
      <c r="BH112" s="360"/>
      <c r="BI112" s="360"/>
      <c r="BJ112" s="360"/>
      <c r="BK112" s="360"/>
    </row>
    <row r="113" spans="1:63" s="467" customFormat="1">
      <c r="A113" s="360"/>
      <c r="B113" s="360"/>
      <c r="C113" s="464"/>
      <c r="D113" s="464"/>
      <c r="E113" s="464"/>
      <c r="F113" s="465"/>
      <c r="G113" s="465"/>
      <c r="H113" s="465"/>
      <c r="I113" s="465"/>
      <c r="J113" s="465"/>
      <c r="K113" s="465"/>
      <c r="L113" s="466"/>
      <c r="M113" s="466"/>
      <c r="N113" s="466"/>
      <c r="O113" s="466"/>
      <c r="T113" s="468"/>
      <c r="U113" s="468"/>
      <c r="V113" s="468"/>
      <c r="W113" s="468"/>
      <c r="AB113" s="468"/>
      <c r="AC113" s="468"/>
      <c r="AD113" s="468"/>
      <c r="AE113" s="469"/>
      <c r="AF113" s="360"/>
      <c r="AG113" s="360"/>
      <c r="AH113" s="360"/>
      <c r="AI113" s="360"/>
      <c r="AJ113" s="360"/>
      <c r="AK113" s="360"/>
      <c r="AL113" s="360"/>
      <c r="AM113" s="360"/>
      <c r="AN113" s="360"/>
      <c r="AO113" s="360"/>
      <c r="AP113" s="360"/>
      <c r="AQ113" s="360"/>
      <c r="AR113" s="360"/>
      <c r="AS113" s="360"/>
      <c r="AT113" s="360"/>
      <c r="AU113" s="360"/>
      <c r="AV113" s="360"/>
      <c r="AW113" s="360"/>
      <c r="AX113" s="360"/>
      <c r="AY113" s="360"/>
      <c r="AZ113" s="360"/>
      <c r="BA113" s="360"/>
      <c r="BB113" s="360"/>
      <c r="BC113" s="360"/>
      <c r="BD113" s="360"/>
      <c r="BE113" s="360"/>
      <c r="BF113" s="360"/>
      <c r="BG113" s="360"/>
      <c r="BH113" s="360"/>
      <c r="BI113" s="360"/>
      <c r="BJ113" s="360"/>
      <c r="BK113" s="360"/>
    </row>
    <row r="114" spans="1:63" s="467" customFormat="1">
      <c r="A114" s="360"/>
      <c r="B114" s="360"/>
      <c r="C114" s="464"/>
      <c r="D114" s="464"/>
      <c r="E114" s="464"/>
      <c r="F114" s="465"/>
      <c r="G114" s="465"/>
      <c r="H114" s="465"/>
      <c r="I114" s="465"/>
      <c r="J114" s="465"/>
      <c r="K114" s="465"/>
      <c r="L114" s="466"/>
      <c r="M114" s="466"/>
      <c r="N114" s="466"/>
      <c r="O114" s="466"/>
      <c r="T114" s="468"/>
      <c r="U114" s="468"/>
      <c r="V114" s="468"/>
      <c r="W114" s="468"/>
      <c r="AB114" s="468"/>
      <c r="AC114" s="468"/>
      <c r="AD114" s="468"/>
      <c r="AE114" s="469"/>
      <c r="AF114" s="360"/>
      <c r="AG114" s="360"/>
      <c r="AH114" s="360"/>
      <c r="AI114" s="360"/>
      <c r="AJ114" s="360"/>
      <c r="AK114" s="360"/>
      <c r="AL114" s="360"/>
      <c r="AM114" s="360"/>
      <c r="AN114" s="360"/>
      <c r="AO114" s="360"/>
      <c r="AP114" s="360"/>
      <c r="AQ114" s="360"/>
      <c r="AR114" s="360"/>
      <c r="AS114" s="360"/>
      <c r="AT114" s="360"/>
      <c r="AU114" s="360"/>
      <c r="AV114" s="360"/>
      <c r="AW114" s="360"/>
      <c r="AX114" s="360"/>
      <c r="AY114" s="360"/>
      <c r="AZ114" s="360"/>
      <c r="BA114" s="360"/>
      <c r="BB114" s="360"/>
      <c r="BC114" s="360"/>
      <c r="BD114" s="360"/>
      <c r="BE114" s="360"/>
      <c r="BF114" s="360"/>
      <c r="BG114" s="360"/>
      <c r="BH114" s="360"/>
      <c r="BI114" s="360"/>
      <c r="BJ114" s="360"/>
      <c r="BK114" s="360"/>
    </row>
    <row r="115" spans="1:63" s="467" customFormat="1">
      <c r="A115" s="360"/>
      <c r="B115" s="360"/>
      <c r="C115" s="464"/>
      <c r="D115" s="464"/>
      <c r="E115" s="464"/>
      <c r="F115" s="465"/>
      <c r="G115" s="465"/>
      <c r="H115" s="465"/>
      <c r="I115" s="465"/>
      <c r="J115" s="465"/>
      <c r="K115" s="465"/>
      <c r="L115" s="466"/>
      <c r="M115" s="466"/>
      <c r="N115" s="466"/>
      <c r="O115" s="466"/>
      <c r="T115" s="468"/>
      <c r="U115" s="468"/>
      <c r="V115" s="468"/>
      <c r="W115" s="468"/>
      <c r="AB115" s="468"/>
      <c r="AC115" s="468"/>
      <c r="AD115" s="468"/>
      <c r="AE115" s="469"/>
      <c r="AF115" s="360"/>
      <c r="AG115" s="360"/>
      <c r="AH115" s="360"/>
      <c r="AI115" s="360"/>
      <c r="AJ115" s="360"/>
      <c r="AK115" s="360"/>
      <c r="AL115" s="360"/>
      <c r="AM115" s="360"/>
      <c r="AN115" s="360"/>
      <c r="AO115" s="360"/>
      <c r="AP115" s="360"/>
      <c r="AQ115" s="360"/>
      <c r="AR115" s="360"/>
      <c r="AS115" s="360"/>
      <c r="AT115" s="360"/>
      <c r="AU115" s="360"/>
      <c r="AV115" s="360"/>
      <c r="AW115" s="360"/>
      <c r="AX115" s="360"/>
      <c r="AY115" s="360"/>
      <c r="AZ115" s="360"/>
      <c r="BA115" s="360"/>
      <c r="BB115" s="360"/>
      <c r="BC115" s="360"/>
      <c r="BD115" s="360"/>
      <c r="BE115" s="360"/>
      <c r="BF115" s="360"/>
      <c r="BG115" s="360"/>
      <c r="BH115" s="360"/>
      <c r="BI115" s="360"/>
      <c r="BJ115" s="360"/>
      <c r="BK115" s="360"/>
    </row>
    <row r="116" spans="1:63" s="467" customFormat="1">
      <c r="A116" s="360"/>
      <c r="B116" s="360"/>
      <c r="C116" s="464"/>
      <c r="D116" s="464"/>
      <c r="E116" s="464"/>
      <c r="F116" s="465"/>
      <c r="G116" s="465"/>
      <c r="H116" s="465"/>
      <c r="I116" s="465"/>
      <c r="J116" s="465"/>
      <c r="K116" s="465"/>
      <c r="L116" s="466"/>
      <c r="M116" s="466"/>
      <c r="N116" s="466"/>
      <c r="O116" s="466"/>
      <c r="T116" s="468"/>
      <c r="U116" s="468"/>
      <c r="V116" s="468"/>
      <c r="W116" s="468"/>
      <c r="AB116" s="468"/>
      <c r="AC116" s="468"/>
      <c r="AD116" s="468"/>
      <c r="AE116" s="469"/>
      <c r="AF116" s="360"/>
      <c r="AG116" s="360"/>
      <c r="AH116" s="360"/>
      <c r="AI116" s="360"/>
      <c r="AJ116" s="360"/>
      <c r="AK116" s="360"/>
      <c r="AL116" s="360"/>
      <c r="AM116" s="360"/>
      <c r="AN116" s="360"/>
      <c r="AO116" s="360"/>
      <c r="AP116" s="360"/>
      <c r="AQ116" s="360"/>
      <c r="AR116" s="360"/>
      <c r="AS116" s="360"/>
      <c r="AT116" s="360"/>
      <c r="AU116" s="360"/>
      <c r="AV116" s="360"/>
      <c r="AW116" s="360"/>
      <c r="AX116" s="360"/>
      <c r="AY116" s="360"/>
      <c r="AZ116" s="360"/>
      <c r="BA116" s="360"/>
      <c r="BB116" s="360"/>
      <c r="BC116" s="360"/>
      <c r="BD116" s="360"/>
      <c r="BE116" s="360"/>
      <c r="BF116" s="360"/>
      <c r="BG116" s="360"/>
      <c r="BH116" s="360"/>
      <c r="BI116" s="360"/>
      <c r="BJ116" s="360"/>
      <c r="BK116" s="360"/>
    </row>
    <row r="117" spans="1:63" s="467" customFormat="1">
      <c r="A117" s="360"/>
      <c r="B117" s="360"/>
      <c r="C117" s="464"/>
      <c r="D117" s="464"/>
      <c r="E117" s="464"/>
      <c r="F117" s="465"/>
      <c r="G117" s="465"/>
      <c r="H117" s="465"/>
      <c r="I117" s="465"/>
      <c r="J117" s="465"/>
      <c r="K117" s="465"/>
      <c r="L117" s="466"/>
      <c r="M117" s="466"/>
      <c r="N117" s="466"/>
      <c r="O117" s="466"/>
      <c r="T117" s="468"/>
      <c r="U117" s="468"/>
      <c r="V117" s="468"/>
      <c r="W117" s="468"/>
      <c r="AB117" s="468"/>
      <c r="AC117" s="468"/>
      <c r="AD117" s="468"/>
      <c r="AE117" s="469"/>
      <c r="AF117" s="360"/>
      <c r="AG117" s="360"/>
      <c r="AH117" s="360"/>
      <c r="AI117" s="360"/>
      <c r="AJ117" s="360"/>
      <c r="AK117" s="360"/>
      <c r="AL117" s="360"/>
      <c r="AM117" s="360"/>
      <c r="AN117" s="360"/>
      <c r="AO117" s="360"/>
      <c r="AP117" s="360"/>
      <c r="AQ117" s="360"/>
      <c r="AR117" s="360"/>
      <c r="AS117" s="360"/>
      <c r="AT117" s="360"/>
      <c r="AU117" s="360"/>
      <c r="AV117" s="360"/>
      <c r="AW117" s="360"/>
      <c r="AX117" s="360"/>
      <c r="AY117" s="360"/>
      <c r="AZ117" s="360"/>
      <c r="BA117" s="360"/>
      <c r="BB117" s="360"/>
      <c r="BC117" s="360"/>
      <c r="BD117" s="360"/>
      <c r="BE117" s="360"/>
      <c r="BF117" s="360"/>
      <c r="BG117" s="360"/>
      <c r="BH117" s="360"/>
      <c r="BI117" s="360"/>
      <c r="BJ117" s="360"/>
      <c r="BK117" s="360"/>
    </row>
    <row r="118" spans="1:63" s="467" customFormat="1">
      <c r="A118" s="360"/>
      <c r="B118" s="360"/>
      <c r="C118" s="464"/>
      <c r="D118" s="464"/>
      <c r="E118" s="464"/>
      <c r="F118" s="465"/>
      <c r="G118" s="465"/>
      <c r="H118" s="465"/>
      <c r="I118" s="465"/>
      <c r="J118" s="465"/>
      <c r="K118" s="465"/>
      <c r="L118" s="466"/>
      <c r="M118" s="466"/>
      <c r="N118" s="466"/>
      <c r="O118" s="466"/>
      <c r="T118" s="468"/>
      <c r="U118" s="468"/>
      <c r="V118" s="468"/>
      <c r="W118" s="468"/>
      <c r="AB118" s="468"/>
      <c r="AC118" s="468"/>
      <c r="AD118" s="468"/>
      <c r="AE118" s="469"/>
      <c r="AF118" s="360"/>
      <c r="AG118" s="360"/>
      <c r="AH118" s="360"/>
      <c r="AI118" s="360"/>
      <c r="AJ118" s="360"/>
      <c r="AK118" s="360"/>
      <c r="AL118" s="360"/>
      <c r="AM118" s="360"/>
      <c r="AN118" s="360"/>
      <c r="AO118" s="360"/>
      <c r="AP118" s="360"/>
      <c r="AQ118" s="360"/>
      <c r="AR118" s="360"/>
      <c r="AS118" s="360"/>
      <c r="AT118" s="360"/>
      <c r="AU118" s="360"/>
      <c r="AV118" s="360"/>
      <c r="AW118" s="360"/>
      <c r="AX118" s="360"/>
      <c r="AY118" s="360"/>
      <c r="AZ118" s="360"/>
      <c r="BA118" s="360"/>
      <c r="BB118" s="360"/>
      <c r="BC118" s="360"/>
      <c r="BD118" s="360"/>
      <c r="BE118" s="360"/>
      <c r="BF118" s="360"/>
      <c r="BG118" s="360"/>
      <c r="BH118" s="360"/>
      <c r="BI118" s="360"/>
      <c r="BJ118" s="360"/>
      <c r="BK118" s="360"/>
    </row>
    <row r="119" spans="1:63" s="467" customFormat="1">
      <c r="A119" s="360"/>
      <c r="B119" s="360"/>
      <c r="C119" s="464"/>
      <c r="D119" s="464"/>
      <c r="E119" s="464"/>
      <c r="F119" s="465"/>
      <c r="G119" s="465"/>
      <c r="H119" s="465"/>
      <c r="I119" s="465"/>
      <c r="J119" s="465"/>
      <c r="K119" s="465"/>
      <c r="L119" s="466"/>
      <c r="M119" s="466"/>
      <c r="N119" s="466"/>
      <c r="O119" s="466"/>
      <c r="T119" s="468"/>
      <c r="U119" s="468"/>
      <c r="V119" s="468"/>
      <c r="W119" s="468"/>
      <c r="AB119" s="468"/>
      <c r="AC119" s="468"/>
      <c r="AD119" s="468"/>
      <c r="AE119" s="469"/>
      <c r="AF119" s="360"/>
      <c r="AG119" s="360"/>
      <c r="AH119" s="360"/>
      <c r="AI119" s="360"/>
      <c r="AJ119" s="360"/>
      <c r="AK119" s="360"/>
      <c r="AL119" s="360"/>
      <c r="AM119" s="360"/>
      <c r="AN119" s="360"/>
      <c r="AO119" s="360"/>
      <c r="AP119" s="360"/>
      <c r="AQ119" s="360"/>
      <c r="AR119" s="360"/>
      <c r="AS119" s="360"/>
      <c r="AT119" s="360"/>
      <c r="AU119" s="360"/>
      <c r="AV119" s="360"/>
      <c r="AW119" s="360"/>
      <c r="AX119" s="360"/>
      <c r="AY119" s="360"/>
      <c r="AZ119" s="360"/>
      <c r="BA119" s="360"/>
      <c r="BB119" s="360"/>
      <c r="BC119" s="360"/>
      <c r="BD119" s="360"/>
      <c r="BE119" s="360"/>
      <c r="BF119" s="360"/>
      <c r="BG119" s="360"/>
      <c r="BH119" s="360"/>
      <c r="BI119" s="360"/>
      <c r="BJ119" s="360"/>
      <c r="BK119" s="360"/>
    </row>
    <row r="120" spans="1:63" s="467" customFormat="1">
      <c r="A120" s="360"/>
      <c r="B120" s="360"/>
      <c r="C120" s="464"/>
      <c r="D120" s="464"/>
      <c r="E120" s="464"/>
      <c r="F120" s="465"/>
      <c r="G120" s="465"/>
      <c r="H120" s="465"/>
      <c r="I120" s="465"/>
      <c r="J120" s="465"/>
      <c r="K120" s="465"/>
      <c r="L120" s="466"/>
      <c r="M120" s="466"/>
      <c r="N120" s="466"/>
      <c r="O120" s="466"/>
      <c r="T120" s="468"/>
      <c r="U120" s="468"/>
      <c r="V120" s="468"/>
      <c r="W120" s="468"/>
      <c r="AB120" s="468"/>
      <c r="AC120" s="468"/>
      <c r="AD120" s="468"/>
      <c r="AE120" s="469"/>
      <c r="AF120" s="360"/>
      <c r="AG120" s="360"/>
      <c r="AH120" s="360"/>
      <c r="AI120" s="360"/>
      <c r="AJ120" s="360"/>
      <c r="AK120" s="360"/>
      <c r="AL120" s="360"/>
      <c r="AM120" s="360"/>
      <c r="AN120" s="360"/>
      <c r="AO120" s="360"/>
      <c r="AP120" s="360"/>
      <c r="AQ120" s="360"/>
      <c r="AR120" s="360"/>
      <c r="AS120" s="360"/>
      <c r="AT120" s="360"/>
      <c r="AU120" s="360"/>
      <c r="AV120" s="360"/>
      <c r="AW120" s="360"/>
      <c r="AX120" s="360"/>
      <c r="AY120" s="360"/>
      <c r="AZ120" s="360"/>
      <c r="BA120" s="360"/>
      <c r="BB120" s="360"/>
      <c r="BC120" s="360"/>
      <c r="BD120" s="360"/>
      <c r="BE120" s="360"/>
      <c r="BF120" s="360"/>
      <c r="BG120" s="360"/>
      <c r="BH120" s="360"/>
      <c r="BI120" s="360"/>
      <c r="BJ120" s="360"/>
      <c r="BK120" s="360"/>
    </row>
    <row r="121" spans="1:63" s="467" customFormat="1">
      <c r="A121" s="360"/>
      <c r="B121" s="360"/>
      <c r="C121" s="464"/>
      <c r="D121" s="464"/>
      <c r="E121" s="464"/>
      <c r="F121" s="465"/>
      <c r="G121" s="465"/>
      <c r="H121" s="465"/>
      <c r="I121" s="465"/>
      <c r="J121" s="465"/>
      <c r="K121" s="465"/>
      <c r="L121" s="466"/>
      <c r="M121" s="466"/>
      <c r="N121" s="466"/>
      <c r="O121" s="466"/>
      <c r="T121" s="468"/>
      <c r="U121" s="468"/>
      <c r="V121" s="468"/>
      <c r="W121" s="468"/>
      <c r="AB121" s="468"/>
      <c r="AC121" s="468"/>
      <c r="AD121" s="468"/>
      <c r="AE121" s="469"/>
      <c r="AF121" s="360"/>
      <c r="AG121" s="360"/>
      <c r="AH121" s="360"/>
      <c r="AI121" s="360"/>
      <c r="AJ121" s="360"/>
      <c r="AK121" s="360"/>
      <c r="AL121" s="360"/>
      <c r="AM121" s="360"/>
      <c r="AN121" s="360"/>
      <c r="AO121" s="360"/>
      <c r="AP121" s="360"/>
      <c r="AQ121" s="360"/>
      <c r="AR121" s="360"/>
      <c r="AS121" s="360"/>
      <c r="AT121" s="360"/>
      <c r="AU121" s="360"/>
      <c r="AV121" s="360"/>
      <c r="AW121" s="360"/>
      <c r="AX121" s="360"/>
      <c r="AY121" s="360"/>
      <c r="AZ121" s="360"/>
      <c r="BA121" s="360"/>
      <c r="BB121" s="360"/>
      <c r="BC121" s="360"/>
      <c r="BD121" s="360"/>
      <c r="BE121" s="360"/>
      <c r="BF121" s="360"/>
      <c r="BG121" s="360"/>
      <c r="BH121" s="360"/>
      <c r="BI121" s="360"/>
      <c r="BJ121" s="360"/>
      <c r="BK121" s="360"/>
    </row>
    <row r="122" spans="1:63" s="467" customFormat="1">
      <c r="A122" s="360"/>
      <c r="B122" s="360"/>
      <c r="C122" s="464"/>
      <c r="D122" s="464"/>
      <c r="E122" s="464"/>
      <c r="F122" s="465"/>
      <c r="G122" s="465"/>
      <c r="H122" s="465"/>
      <c r="I122" s="465"/>
      <c r="J122" s="465"/>
      <c r="K122" s="465"/>
      <c r="L122" s="466"/>
      <c r="M122" s="466"/>
      <c r="N122" s="466"/>
      <c r="O122" s="466"/>
      <c r="T122" s="468"/>
      <c r="U122" s="468"/>
      <c r="V122" s="468"/>
      <c r="W122" s="468"/>
      <c r="AB122" s="468"/>
      <c r="AC122" s="468"/>
      <c r="AD122" s="468"/>
      <c r="AE122" s="469"/>
      <c r="AF122" s="360"/>
      <c r="AG122" s="360"/>
      <c r="AH122" s="360"/>
      <c r="AI122" s="360"/>
      <c r="AJ122" s="360"/>
      <c r="AK122" s="360"/>
      <c r="AL122" s="360"/>
      <c r="AM122" s="360"/>
      <c r="AN122" s="360"/>
      <c r="AO122" s="360"/>
      <c r="AP122" s="360"/>
      <c r="AQ122" s="360"/>
      <c r="AR122" s="360"/>
      <c r="AS122" s="360"/>
      <c r="AT122" s="360"/>
      <c r="AU122" s="360"/>
      <c r="AV122" s="360"/>
      <c r="AW122" s="360"/>
      <c r="AX122" s="360"/>
      <c r="AY122" s="360"/>
      <c r="AZ122" s="360"/>
      <c r="BA122" s="360"/>
      <c r="BB122" s="360"/>
      <c r="BC122" s="360"/>
      <c r="BD122" s="360"/>
      <c r="BE122" s="360"/>
      <c r="BF122" s="360"/>
      <c r="BG122" s="360"/>
      <c r="BH122" s="360"/>
      <c r="BI122" s="360"/>
      <c r="BJ122" s="360"/>
      <c r="BK122" s="360"/>
    </row>
    <row r="123" spans="1:63" s="467" customFormat="1">
      <c r="A123" s="360"/>
      <c r="B123" s="360"/>
      <c r="C123" s="464"/>
      <c r="D123" s="464"/>
      <c r="E123" s="464"/>
      <c r="F123" s="465"/>
      <c r="G123" s="465"/>
      <c r="H123" s="465"/>
      <c r="I123" s="465"/>
      <c r="J123" s="465"/>
      <c r="K123" s="465"/>
      <c r="L123" s="466"/>
      <c r="M123" s="466"/>
      <c r="N123" s="466"/>
      <c r="O123" s="466"/>
      <c r="T123" s="468"/>
      <c r="U123" s="468"/>
      <c r="V123" s="468"/>
      <c r="W123" s="468"/>
      <c r="AB123" s="468"/>
      <c r="AC123" s="468"/>
      <c r="AD123" s="468"/>
      <c r="AE123" s="469"/>
      <c r="AF123" s="360"/>
      <c r="AG123" s="360"/>
      <c r="AH123" s="360"/>
      <c r="AI123" s="360"/>
      <c r="AJ123" s="360"/>
      <c r="AK123" s="360"/>
      <c r="AL123" s="360"/>
      <c r="AM123" s="360"/>
      <c r="AN123" s="360"/>
      <c r="AO123" s="360"/>
      <c r="AP123" s="360"/>
      <c r="AQ123" s="360"/>
      <c r="AR123" s="360"/>
      <c r="AS123" s="360"/>
      <c r="AT123" s="360"/>
      <c r="AU123" s="360"/>
      <c r="AV123" s="360"/>
      <c r="AW123" s="360"/>
      <c r="AX123" s="360"/>
      <c r="AY123" s="360"/>
      <c r="AZ123" s="360"/>
      <c r="BA123" s="360"/>
      <c r="BB123" s="360"/>
      <c r="BC123" s="360"/>
      <c r="BD123" s="360"/>
      <c r="BE123" s="360"/>
      <c r="BF123" s="360"/>
      <c r="BG123" s="360"/>
      <c r="BH123" s="360"/>
      <c r="BI123" s="360"/>
      <c r="BJ123" s="360"/>
      <c r="BK123" s="360"/>
    </row>
    <row r="124" spans="1:63" s="467" customFormat="1">
      <c r="A124" s="360"/>
      <c r="B124" s="360"/>
      <c r="C124" s="464"/>
      <c r="D124" s="464"/>
      <c r="E124" s="464"/>
      <c r="F124" s="465"/>
      <c r="G124" s="465"/>
      <c r="H124" s="465"/>
      <c r="I124" s="465"/>
      <c r="J124" s="465"/>
      <c r="K124" s="465"/>
      <c r="L124" s="466"/>
      <c r="M124" s="466"/>
      <c r="N124" s="466"/>
      <c r="O124" s="466"/>
      <c r="T124" s="468"/>
      <c r="U124" s="468"/>
      <c r="V124" s="468"/>
      <c r="W124" s="468"/>
      <c r="AB124" s="468"/>
      <c r="AC124" s="468"/>
      <c r="AD124" s="468"/>
      <c r="AE124" s="469"/>
      <c r="AF124" s="360"/>
      <c r="AG124" s="360"/>
      <c r="AH124" s="360"/>
      <c r="AI124" s="360"/>
      <c r="AJ124" s="360"/>
      <c r="AK124" s="360"/>
      <c r="AL124" s="360"/>
      <c r="AM124" s="360"/>
      <c r="AN124" s="360"/>
      <c r="AO124" s="360"/>
      <c r="AP124" s="360"/>
      <c r="AQ124" s="360"/>
      <c r="AR124" s="360"/>
      <c r="AS124" s="360"/>
      <c r="AT124" s="360"/>
      <c r="AU124" s="360"/>
      <c r="AV124" s="360"/>
      <c r="AW124" s="360"/>
      <c r="AX124" s="360"/>
      <c r="AY124" s="360"/>
      <c r="AZ124" s="360"/>
      <c r="BA124" s="360"/>
      <c r="BB124" s="360"/>
      <c r="BC124" s="360"/>
      <c r="BD124" s="360"/>
      <c r="BE124" s="360"/>
      <c r="BF124" s="360"/>
      <c r="BG124" s="360"/>
      <c r="BH124" s="360"/>
      <c r="BI124" s="360"/>
      <c r="BJ124" s="360"/>
      <c r="BK124" s="360"/>
    </row>
    <row r="125" spans="1:63" s="467" customFormat="1">
      <c r="A125" s="360"/>
      <c r="B125" s="360"/>
      <c r="C125" s="464"/>
      <c r="D125" s="464"/>
      <c r="E125" s="464"/>
      <c r="F125" s="465"/>
      <c r="G125" s="465"/>
      <c r="H125" s="465"/>
      <c r="I125" s="465"/>
      <c r="J125" s="465"/>
      <c r="K125" s="465"/>
      <c r="L125" s="466"/>
      <c r="M125" s="466"/>
      <c r="N125" s="466"/>
      <c r="O125" s="466"/>
      <c r="T125" s="468"/>
      <c r="U125" s="468"/>
      <c r="V125" s="468"/>
      <c r="W125" s="468"/>
      <c r="AB125" s="468"/>
      <c r="AC125" s="468"/>
      <c r="AD125" s="468"/>
      <c r="AE125" s="469"/>
      <c r="AF125" s="360"/>
      <c r="AG125" s="360"/>
      <c r="AH125" s="360"/>
      <c r="AI125" s="360"/>
      <c r="AJ125" s="360"/>
      <c r="AK125" s="360"/>
      <c r="AL125" s="360"/>
      <c r="AM125" s="360"/>
      <c r="AN125" s="360"/>
      <c r="AO125" s="360"/>
      <c r="AP125" s="360"/>
      <c r="AQ125" s="360"/>
      <c r="AR125" s="360"/>
      <c r="AS125" s="360"/>
      <c r="AT125" s="360"/>
      <c r="AU125" s="360"/>
      <c r="AV125" s="360"/>
      <c r="AW125" s="360"/>
      <c r="AX125" s="360"/>
      <c r="AY125" s="360"/>
      <c r="AZ125" s="360"/>
      <c r="BA125" s="360"/>
      <c r="BB125" s="360"/>
      <c r="BC125" s="360"/>
      <c r="BD125" s="360"/>
      <c r="BE125" s="360"/>
      <c r="BF125" s="360"/>
      <c r="BG125" s="360"/>
      <c r="BH125" s="360"/>
      <c r="BI125" s="360"/>
      <c r="BJ125" s="360"/>
      <c r="BK125" s="360"/>
    </row>
    <row r="126" spans="1:63" s="467" customFormat="1">
      <c r="A126" s="360"/>
      <c r="B126" s="360"/>
      <c r="C126" s="464"/>
      <c r="D126" s="464"/>
      <c r="E126" s="464"/>
      <c r="F126" s="465"/>
      <c r="G126" s="465"/>
      <c r="H126" s="465"/>
      <c r="I126" s="465"/>
      <c r="J126" s="465"/>
      <c r="K126" s="465"/>
      <c r="L126" s="466"/>
      <c r="M126" s="466"/>
      <c r="N126" s="466"/>
      <c r="O126" s="466"/>
      <c r="T126" s="468"/>
      <c r="U126" s="468"/>
      <c r="V126" s="468"/>
      <c r="W126" s="468"/>
      <c r="AB126" s="468"/>
      <c r="AC126" s="468"/>
      <c r="AD126" s="468"/>
      <c r="AE126" s="469"/>
      <c r="AF126" s="360"/>
      <c r="AG126" s="360"/>
      <c r="AH126" s="360"/>
      <c r="AI126" s="360"/>
      <c r="AJ126" s="360"/>
      <c r="AK126" s="360"/>
      <c r="AL126" s="360"/>
      <c r="AM126" s="360"/>
      <c r="AN126" s="360"/>
      <c r="AO126" s="360"/>
      <c r="AP126" s="360"/>
      <c r="AQ126" s="360"/>
      <c r="AR126" s="360"/>
      <c r="AS126" s="360"/>
      <c r="AT126" s="360"/>
      <c r="AU126" s="360"/>
      <c r="AV126" s="360"/>
      <c r="AW126" s="360"/>
      <c r="AX126" s="360"/>
      <c r="AY126" s="360"/>
      <c r="AZ126" s="360"/>
      <c r="BA126" s="360"/>
      <c r="BB126" s="360"/>
      <c r="BC126" s="360"/>
      <c r="BD126" s="360"/>
      <c r="BE126" s="360"/>
      <c r="BF126" s="360"/>
      <c r="BG126" s="360"/>
      <c r="BH126" s="360"/>
      <c r="BI126" s="360"/>
      <c r="BJ126" s="360"/>
      <c r="BK126" s="360"/>
    </row>
    <row r="127" spans="1:63" s="467" customFormat="1">
      <c r="A127" s="360"/>
      <c r="B127" s="360"/>
      <c r="C127" s="464"/>
      <c r="D127" s="464"/>
      <c r="E127" s="464"/>
      <c r="F127" s="465"/>
      <c r="G127" s="465"/>
      <c r="H127" s="465"/>
      <c r="I127" s="465"/>
      <c r="J127" s="465"/>
      <c r="K127" s="465"/>
      <c r="L127" s="466"/>
      <c r="M127" s="466"/>
      <c r="N127" s="466"/>
      <c r="O127" s="466"/>
      <c r="T127" s="468"/>
      <c r="U127" s="468"/>
      <c r="V127" s="468"/>
      <c r="W127" s="468"/>
      <c r="AB127" s="468"/>
      <c r="AC127" s="468"/>
      <c r="AD127" s="468"/>
      <c r="AE127" s="469"/>
      <c r="AF127" s="360"/>
      <c r="AG127" s="360"/>
      <c r="AH127" s="360"/>
      <c r="AI127" s="360"/>
      <c r="AJ127" s="360"/>
      <c r="AK127" s="360"/>
      <c r="AL127" s="360"/>
      <c r="AM127" s="360"/>
      <c r="AN127" s="360"/>
      <c r="AO127" s="360"/>
      <c r="AP127" s="360"/>
      <c r="AQ127" s="360"/>
      <c r="AR127" s="360"/>
      <c r="AS127" s="360"/>
      <c r="AT127" s="360"/>
      <c r="AU127" s="360"/>
      <c r="AV127" s="360"/>
      <c r="AW127" s="360"/>
      <c r="AX127" s="360"/>
      <c r="AY127" s="360"/>
      <c r="AZ127" s="360"/>
      <c r="BA127" s="360"/>
      <c r="BB127" s="360"/>
      <c r="BC127" s="360"/>
      <c r="BD127" s="360"/>
      <c r="BE127" s="360"/>
      <c r="BF127" s="360"/>
      <c r="BG127" s="360"/>
      <c r="BH127" s="360"/>
      <c r="BI127" s="360"/>
      <c r="BJ127" s="360"/>
      <c r="BK127" s="360"/>
    </row>
    <row r="128" spans="1:63" s="467" customFormat="1">
      <c r="A128" s="360"/>
      <c r="B128" s="360"/>
      <c r="C128" s="464"/>
      <c r="D128" s="464"/>
      <c r="E128" s="464"/>
      <c r="F128" s="465"/>
      <c r="G128" s="465"/>
      <c r="H128" s="465"/>
      <c r="I128" s="465"/>
      <c r="J128" s="465"/>
      <c r="K128" s="465"/>
      <c r="L128" s="466"/>
      <c r="M128" s="466"/>
      <c r="N128" s="466"/>
      <c r="O128" s="466"/>
      <c r="T128" s="468"/>
      <c r="U128" s="468"/>
      <c r="V128" s="468"/>
      <c r="W128" s="468"/>
      <c r="AB128" s="468"/>
      <c r="AC128" s="468"/>
      <c r="AD128" s="468"/>
      <c r="AE128" s="469"/>
      <c r="AF128" s="360"/>
      <c r="AG128" s="360"/>
      <c r="AH128" s="360"/>
      <c r="AI128" s="360"/>
      <c r="AJ128" s="360"/>
      <c r="AK128" s="360"/>
      <c r="AL128" s="360"/>
      <c r="AM128" s="360"/>
      <c r="AN128" s="360"/>
      <c r="AO128" s="360"/>
      <c r="AP128" s="360"/>
      <c r="AQ128" s="360"/>
      <c r="AR128" s="360"/>
      <c r="AS128" s="360"/>
      <c r="AT128" s="360"/>
      <c r="AU128" s="360"/>
      <c r="AV128" s="360"/>
      <c r="AW128" s="360"/>
      <c r="AX128" s="360"/>
      <c r="AY128" s="360"/>
      <c r="AZ128" s="360"/>
      <c r="BA128" s="360"/>
      <c r="BB128" s="360"/>
      <c r="BC128" s="360"/>
      <c r="BD128" s="360"/>
      <c r="BE128" s="360"/>
      <c r="BF128" s="360"/>
      <c r="BG128" s="360"/>
      <c r="BH128" s="360"/>
      <c r="BI128" s="360"/>
      <c r="BJ128" s="360"/>
      <c r="BK128" s="360"/>
    </row>
    <row r="129" spans="1:63" s="467" customFormat="1">
      <c r="A129" s="360"/>
      <c r="B129" s="360"/>
      <c r="C129" s="464"/>
      <c r="D129" s="464"/>
      <c r="E129" s="464"/>
      <c r="F129" s="465"/>
      <c r="G129" s="465"/>
      <c r="H129" s="465"/>
      <c r="I129" s="465"/>
      <c r="J129" s="465"/>
      <c r="K129" s="465"/>
      <c r="L129" s="466"/>
      <c r="M129" s="466"/>
      <c r="N129" s="466"/>
      <c r="O129" s="466"/>
      <c r="T129" s="468"/>
      <c r="U129" s="468"/>
      <c r="V129" s="468"/>
      <c r="W129" s="468"/>
      <c r="AB129" s="468"/>
      <c r="AC129" s="468"/>
      <c r="AD129" s="468"/>
      <c r="AE129" s="469"/>
      <c r="AF129" s="360"/>
      <c r="AG129" s="360"/>
      <c r="AH129" s="360"/>
      <c r="AI129" s="360"/>
      <c r="AJ129" s="360"/>
      <c r="AK129" s="360"/>
      <c r="AL129" s="360"/>
      <c r="AM129" s="360"/>
      <c r="AN129" s="360"/>
      <c r="AO129" s="360"/>
      <c r="AP129" s="360"/>
      <c r="AQ129" s="360"/>
      <c r="AR129" s="360"/>
      <c r="AS129" s="360"/>
      <c r="AT129" s="360"/>
      <c r="AU129" s="360"/>
      <c r="AV129" s="360"/>
      <c r="AW129" s="360"/>
      <c r="AX129" s="360"/>
      <c r="AY129" s="360"/>
      <c r="AZ129" s="360"/>
      <c r="BA129" s="360"/>
      <c r="BB129" s="360"/>
      <c r="BC129" s="360"/>
      <c r="BD129" s="360"/>
      <c r="BE129" s="360"/>
      <c r="BF129" s="360"/>
      <c r="BG129" s="360"/>
      <c r="BH129" s="360"/>
      <c r="BI129" s="360"/>
      <c r="BJ129" s="360"/>
      <c r="BK129" s="360"/>
    </row>
    <row r="130" spans="1:63" s="467" customFormat="1">
      <c r="A130" s="360"/>
      <c r="B130" s="360"/>
      <c r="C130" s="464"/>
      <c r="D130" s="464"/>
      <c r="E130" s="464"/>
      <c r="F130" s="465"/>
      <c r="G130" s="465"/>
      <c r="H130" s="465"/>
      <c r="I130" s="465"/>
      <c r="J130" s="465"/>
      <c r="K130" s="465"/>
      <c r="L130" s="466"/>
      <c r="M130" s="466"/>
      <c r="N130" s="466"/>
      <c r="O130" s="466"/>
      <c r="T130" s="468"/>
      <c r="U130" s="468"/>
      <c r="V130" s="468"/>
      <c r="W130" s="468"/>
      <c r="AB130" s="468"/>
      <c r="AC130" s="468"/>
      <c r="AD130" s="468"/>
      <c r="AE130" s="469"/>
      <c r="AF130" s="360"/>
      <c r="AG130" s="360"/>
      <c r="AH130" s="360"/>
      <c r="AI130" s="360"/>
      <c r="AJ130" s="360"/>
      <c r="AK130" s="360"/>
      <c r="AL130" s="360"/>
      <c r="AM130" s="360"/>
      <c r="AN130" s="360"/>
      <c r="AO130" s="360"/>
      <c r="AP130" s="360"/>
      <c r="AQ130" s="360"/>
      <c r="AR130" s="360"/>
      <c r="AS130" s="360"/>
      <c r="AT130" s="360"/>
      <c r="AU130" s="360"/>
      <c r="AV130" s="360"/>
      <c r="AW130" s="360"/>
      <c r="AX130" s="360"/>
      <c r="AY130" s="360"/>
      <c r="AZ130" s="360"/>
      <c r="BA130" s="360"/>
      <c r="BB130" s="360"/>
      <c r="BC130" s="360"/>
      <c r="BD130" s="360"/>
      <c r="BE130" s="360"/>
      <c r="BF130" s="360"/>
      <c r="BG130" s="360"/>
      <c r="BH130" s="360"/>
      <c r="BI130" s="360"/>
      <c r="BJ130" s="360"/>
      <c r="BK130" s="360"/>
    </row>
    <row r="131" spans="1:63" s="467" customFormat="1">
      <c r="A131" s="360"/>
      <c r="B131" s="360"/>
      <c r="C131" s="464"/>
      <c r="D131" s="464"/>
      <c r="E131" s="464"/>
      <c r="F131" s="465"/>
      <c r="G131" s="465"/>
      <c r="H131" s="465"/>
      <c r="I131" s="465"/>
      <c r="J131" s="465"/>
      <c r="K131" s="465"/>
      <c r="L131" s="466"/>
      <c r="M131" s="466"/>
      <c r="N131" s="466"/>
      <c r="O131" s="466"/>
      <c r="T131" s="468"/>
      <c r="U131" s="468"/>
      <c r="V131" s="468"/>
      <c r="W131" s="468"/>
      <c r="AB131" s="468"/>
      <c r="AC131" s="468"/>
      <c r="AD131" s="468"/>
      <c r="AE131" s="469"/>
      <c r="AF131" s="360"/>
      <c r="AG131" s="360"/>
      <c r="AH131" s="360"/>
      <c r="AI131" s="360"/>
      <c r="AJ131" s="360"/>
      <c r="AK131" s="360"/>
      <c r="AL131" s="360"/>
      <c r="AM131" s="360"/>
      <c r="AN131" s="360"/>
      <c r="AO131" s="360"/>
      <c r="AP131" s="360"/>
      <c r="AQ131" s="360"/>
      <c r="AR131" s="360"/>
      <c r="AS131" s="360"/>
      <c r="AT131" s="360"/>
      <c r="AU131" s="360"/>
      <c r="AV131" s="360"/>
      <c r="AW131" s="360"/>
      <c r="AX131" s="360"/>
      <c r="AY131" s="360"/>
      <c r="AZ131" s="360"/>
      <c r="BA131" s="360"/>
      <c r="BB131" s="360"/>
      <c r="BC131" s="360"/>
      <c r="BD131" s="360"/>
      <c r="BE131" s="360"/>
      <c r="BF131" s="360"/>
      <c r="BG131" s="360"/>
      <c r="BH131" s="360"/>
      <c r="BI131" s="360"/>
      <c r="BJ131" s="360"/>
      <c r="BK131" s="360"/>
    </row>
    <row r="132" spans="1:63" s="467" customFormat="1">
      <c r="A132" s="360"/>
      <c r="B132" s="360"/>
      <c r="C132" s="464"/>
      <c r="D132" s="464"/>
      <c r="E132" s="464"/>
      <c r="F132" s="465"/>
      <c r="G132" s="465"/>
      <c r="H132" s="465"/>
      <c r="I132" s="465"/>
      <c r="J132" s="465"/>
      <c r="K132" s="465"/>
      <c r="L132" s="466"/>
      <c r="M132" s="466"/>
      <c r="N132" s="466"/>
      <c r="O132" s="466"/>
      <c r="T132" s="468"/>
      <c r="U132" s="468"/>
      <c r="V132" s="468"/>
      <c r="W132" s="468"/>
      <c r="AB132" s="468"/>
      <c r="AC132" s="468"/>
      <c r="AD132" s="468"/>
      <c r="AE132" s="469"/>
      <c r="AF132" s="360"/>
      <c r="AG132" s="360"/>
      <c r="AH132" s="360"/>
      <c r="AI132" s="360"/>
      <c r="AJ132" s="360"/>
      <c r="AK132" s="360"/>
      <c r="AL132" s="360"/>
      <c r="AM132" s="360"/>
      <c r="AN132" s="360"/>
      <c r="AO132" s="360"/>
      <c r="AP132" s="360"/>
      <c r="AQ132" s="360"/>
      <c r="AR132" s="360"/>
      <c r="AS132" s="360"/>
      <c r="AT132" s="360"/>
      <c r="AU132" s="360"/>
      <c r="AV132" s="360"/>
      <c r="AW132" s="360"/>
      <c r="AX132" s="360"/>
      <c r="AY132" s="360"/>
      <c r="AZ132" s="360"/>
      <c r="BA132" s="360"/>
      <c r="BB132" s="360"/>
      <c r="BC132" s="360"/>
      <c r="BD132" s="360"/>
      <c r="BE132" s="360"/>
      <c r="BF132" s="360"/>
      <c r="BG132" s="360"/>
      <c r="BH132" s="360"/>
      <c r="BI132" s="360"/>
      <c r="BJ132" s="360"/>
      <c r="BK132" s="360"/>
    </row>
    <row r="133" spans="1:63" s="467" customFormat="1">
      <c r="A133" s="360"/>
      <c r="B133" s="360"/>
      <c r="C133" s="464"/>
      <c r="D133" s="464"/>
      <c r="E133" s="464"/>
      <c r="F133" s="465"/>
      <c r="G133" s="465"/>
      <c r="H133" s="465"/>
      <c r="I133" s="465"/>
      <c r="J133" s="465"/>
      <c r="K133" s="465"/>
      <c r="L133" s="466"/>
      <c r="M133" s="466"/>
      <c r="N133" s="466"/>
      <c r="O133" s="466"/>
      <c r="T133" s="468"/>
      <c r="U133" s="468"/>
      <c r="V133" s="468"/>
      <c r="W133" s="468"/>
      <c r="AB133" s="468"/>
      <c r="AC133" s="468"/>
      <c r="AD133" s="468"/>
      <c r="AE133" s="469"/>
      <c r="AF133" s="360"/>
      <c r="AG133" s="360"/>
      <c r="AH133" s="360"/>
      <c r="AI133" s="360"/>
      <c r="AJ133" s="360"/>
      <c r="AK133" s="360"/>
      <c r="AL133" s="360"/>
      <c r="AM133" s="360"/>
      <c r="AN133" s="360"/>
      <c r="AO133" s="360"/>
      <c r="AP133" s="360"/>
      <c r="AQ133" s="360"/>
      <c r="AR133" s="360"/>
      <c r="AS133" s="360"/>
      <c r="AT133" s="360"/>
      <c r="AU133" s="360"/>
      <c r="AV133" s="360"/>
      <c r="AW133" s="360"/>
      <c r="AX133" s="360"/>
      <c r="AY133" s="360"/>
      <c r="AZ133" s="360"/>
      <c r="BA133" s="360"/>
      <c r="BB133" s="360"/>
      <c r="BC133" s="360"/>
      <c r="BD133" s="360"/>
      <c r="BE133" s="360"/>
      <c r="BF133" s="360"/>
      <c r="BG133" s="360"/>
      <c r="BH133" s="360"/>
      <c r="BI133" s="360"/>
      <c r="BJ133" s="360"/>
      <c r="BK133" s="360"/>
    </row>
    <row r="134" spans="1:63" s="467" customFormat="1">
      <c r="A134" s="360"/>
      <c r="B134" s="360"/>
      <c r="C134" s="464"/>
      <c r="D134" s="464"/>
      <c r="E134" s="464"/>
      <c r="F134" s="465"/>
      <c r="G134" s="465"/>
      <c r="H134" s="465"/>
      <c r="I134" s="465"/>
      <c r="J134" s="465"/>
      <c r="K134" s="465"/>
      <c r="L134" s="466"/>
      <c r="M134" s="466"/>
      <c r="N134" s="466"/>
      <c r="O134" s="466"/>
      <c r="T134" s="468"/>
      <c r="U134" s="468"/>
      <c r="V134" s="468"/>
      <c r="W134" s="468"/>
      <c r="AB134" s="468"/>
      <c r="AC134" s="468"/>
      <c r="AD134" s="468"/>
      <c r="AE134" s="469"/>
      <c r="AF134" s="360"/>
      <c r="AG134" s="360"/>
      <c r="AH134" s="360"/>
      <c r="AI134" s="360"/>
      <c r="AJ134" s="360"/>
      <c r="AK134" s="360"/>
      <c r="AL134" s="360"/>
      <c r="AM134" s="360"/>
      <c r="AN134" s="360"/>
      <c r="AO134" s="360"/>
      <c r="AP134" s="360"/>
      <c r="AQ134" s="360"/>
      <c r="AR134" s="360"/>
      <c r="AS134" s="360"/>
      <c r="AT134" s="360"/>
      <c r="AU134" s="360"/>
      <c r="AV134" s="360"/>
      <c r="AW134" s="360"/>
      <c r="AX134" s="360"/>
      <c r="AY134" s="360"/>
      <c r="AZ134" s="360"/>
      <c r="BA134" s="360"/>
      <c r="BB134" s="360"/>
      <c r="BC134" s="360"/>
      <c r="BD134" s="360"/>
      <c r="BE134" s="360"/>
      <c r="BF134" s="360"/>
      <c r="BG134" s="360"/>
      <c r="BH134" s="360"/>
      <c r="BI134" s="360"/>
      <c r="BJ134" s="360"/>
      <c r="BK134" s="360"/>
    </row>
    <row r="135" spans="1:63" s="467" customFormat="1">
      <c r="A135" s="360"/>
      <c r="B135" s="360"/>
      <c r="C135" s="464"/>
      <c r="D135" s="464"/>
      <c r="E135" s="464"/>
      <c r="F135" s="465"/>
      <c r="G135" s="465"/>
      <c r="H135" s="465"/>
      <c r="I135" s="465"/>
      <c r="J135" s="465"/>
      <c r="K135" s="465"/>
      <c r="L135" s="466"/>
      <c r="M135" s="466"/>
      <c r="N135" s="466"/>
      <c r="O135" s="466"/>
      <c r="T135" s="468"/>
      <c r="U135" s="468"/>
      <c r="V135" s="468"/>
      <c r="W135" s="468"/>
      <c r="AB135" s="468"/>
      <c r="AC135" s="468"/>
      <c r="AD135" s="468"/>
      <c r="AE135" s="469"/>
      <c r="AF135" s="360"/>
      <c r="AG135" s="360"/>
      <c r="AH135" s="360"/>
      <c r="AI135" s="360"/>
      <c r="AJ135" s="360"/>
      <c r="AK135" s="360"/>
      <c r="AL135" s="360"/>
      <c r="AM135" s="360"/>
      <c r="AN135" s="360"/>
      <c r="AO135" s="360"/>
      <c r="AP135" s="360"/>
      <c r="AQ135" s="360"/>
      <c r="AR135" s="360"/>
      <c r="AS135" s="360"/>
      <c r="AT135" s="360"/>
      <c r="AU135" s="360"/>
      <c r="AV135" s="360"/>
      <c r="AW135" s="360"/>
      <c r="AX135" s="360"/>
      <c r="AY135" s="360"/>
      <c r="AZ135" s="360"/>
      <c r="BA135" s="360"/>
      <c r="BB135" s="360"/>
      <c r="BC135" s="360"/>
      <c r="BD135" s="360"/>
      <c r="BE135" s="360"/>
      <c r="BF135" s="360"/>
      <c r="BG135" s="360"/>
      <c r="BH135" s="360"/>
      <c r="BI135" s="360"/>
      <c r="BJ135" s="360"/>
      <c r="BK135" s="360"/>
    </row>
    <row r="136" spans="1:63" s="467" customFormat="1">
      <c r="A136" s="360"/>
      <c r="B136" s="360"/>
      <c r="C136" s="464"/>
      <c r="D136" s="464"/>
      <c r="E136" s="464"/>
      <c r="F136" s="465"/>
      <c r="G136" s="465"/>
      <c r="H136" s="465"/>
      <c r="I136" s="465"/>
      <c r="J136" s="465"/>
      <c r="K136" s="465"/>
      <c r="L136" s="466"/>
      <c r="M136" s="466"/>
      <c r="N136" s="466"/>
      <c r="O136" s="466"/>
      <c r="T136" s="468"/>
      <c r="U136" s="468"/>
      <c r="V136" s="468"/>
      <c r="W136" s="468"/>
      <c r="AB136" s="468"/>
      <c r="AC136" s="468"/>
      <c r="AD136" s="468"/>
      <c r="AE136" s="469"/>
      <c r="AF136" s="360"/>
      <c r="AG136" s="360"/>
      <c r="AH136" s="360"/>
      <c r="AI136" s="360"/>
      <c r="AJ136" s="360"/>
      <c r="AK136" s="360"/>
      <c r="AL136" s="360"/>
      <c r="AM136" s="360"/>
      <c r="AN136" s="360"/>
      <c r="AO136" s="360"/>
      <c r="AP136" s="360"/>
      <c r="AQ136" s="360"/>
      <c r="AR136" s="360"/>
      <c r="AS136" s="360"/>
      <c r="AT136" s="360"/>
      <c r="AU136" s="360"/>
      <c r="AV136" s="360"/>
      <c r="AW136" s="360"/>
      <c r="AX136" s="360"/>
      <c r="AY136" s="360"/>
      <c r="AZ136" s="360"/>
      <c r="BA136" s="360"/>
      <c r="BB136" s="360"/>
      <c r="BC136" s="360"/>
      <c r="BD136" s="360"/>
      <c r="BE136" s="360"/>
      <c r="BF136" s="360"/>
      <c r="BG136" s="360"/>
      <c r="BH136" s="360"/>
      <c r="BI136" s="360"/>
      <c r="BJ136" s="360"/>
      <c r="BK136" s="360"/>
    </row>
    <row r="137" spans="1:63" s="467" customFormat="1">
      <c r="A137" s="360"/>
      <c r="B137" s="360"/>
      <c r="C137" s="464"/>
      <c r="D137" s="464"/>
      <c r="E137" s="464"/>
      <c r="F137" s="465"/>
      <c r="G137" s="465"/>
      <c r="H137" s="465"/>
      <c r="I137" s="465"/>
      <c r="J137" s="465"/>
      <c r="K137" s="465"/>
      <c r="L137" s="466"/>
      <c r="M137" s="466"/>
      <c r="N137" s="466"/>
      <c r="O137" s="466"/>
      <c r="T137" s="468"/>
      <c r="U137" s="468"/>
      <c r="V137" s="468"/>
      <c r="W137" s="468"/>
      <c r="AB137" s="468"/>
      <c r="AC137" s="468"/>
      <c r="AD137" s="468"/>
      <c r="AE137" s="469"/>
      <c r="AF137" s="360"/>
      <c r="AG137" s="360"/>
      <c r="AH137" s="360"/>
      <c r="AI137" s="360"/>
      <c r="AJ137" s="360"/>
      <c r="AK137" s="360"/>
      <c r="AL137" s="360"/>
      <c r="AM137" s="360"/>
      <c r="AN137" s="360"/>
      <c r="AO137" s="360"/>
      <c r="AP137" s="360"/>
      <c r="AQ137" s="360"/>
      <c r="AR137" s="360"/>
      <c r="AS137" s="360"/>
      <c r="AT137" s="360"/>
      <c r="AU137" s="360"/>
      <c r="AV137" s="360"/>
      <c r="AW137" s="360"/>
      <c r="AX137" s="360"/>
      <c r="AY137" s="360"/>
      <c r="AZ137" s="360"/>
      <c r="BA137" s="360"/>
      <c r="BB137" s="360"/>
      <c r="BC137" s="360"/>
      <c r="BD137" s="360"/>
      <c r="BE137" s="360"/>
      <c r="BF137" s="360"/>
      <c r="BG137" s="360"/>
      <c r="BH137" s="360"/>
      <c r="BI137" s="360"/>
      <c r="BJ137" s="360"/>
      <c r="BK137" s="360"/>
    </row>
    <row r="138" spans="1:63" s="467" customFormat="1">
      <c r="A138" s="360"/>
      <c r="B138" s="360"/>
      <c r="C138" s="464"/>
      <c r="D138" s="464"/>
      <c r="E138" s="464"/>
      <c r="F138" s="465"/>
      <c r="G138" s="465"/>
      <c r="H138" s="465"/>
      <c r="I138" s="465"/>
      <c r="J138" s="465"/>
      <c r="K138" s="465"/>
      <c r="L138" s="466"/>
      <c r="M138" s="466"/>
      <c r="N138" s="466"/>
      <c r="O138" s="466"/>
      <c r="T138" s="468"/>
      <c r="U138" s="468"/>
      <c r="V138" s="468"/>
      <c r="W138" s="468"/>
      <c r="AB138" s="468"/>
      <c r="AC138" s="468"/>
      <c r="AD138" s="468"/>
      <c r="AE138" s="469"/>
      <c r="AF138" s="360"/>
      <c r="AG138" s="360"/>
      <c r="AH138" s="360"/>
      <c r="AI138" s="360"/>
      <c r="AJ138" s="360"/>
      <c r="AK138" s="360"/>
      <c r="AL138" s="360"/>
      <c r="AM138" s="360"/>
      <c r="AN138" s="360"/>
      <c r="AO138" s="360"/>
      <c r="AP138" s="360"/>
      <c r="AQ138" s="360"/>
      <c r="AR138" s="360"/>
      <c r="AS138" s="360"/>
      <c r="AT138" s="360"/>
      <c r="AU138" s="360"/>
      <c r="AV138" s="360"/>
      <c r="AW138" s="360"/>
      <c r="AX138" s="360"/>
      <c r="AY138" s="360"/>
      <c r="AZ138" s="360"/>
      <c r="BA138" s="360"/>
      <c r="BB138" s="360"/>
      <c r="BC138" s="360"/>
      <c r="BD138" s="360"/>
      <c r="BE138" s="360"/>
      <c r="BF138" s="360"/>
      <c r="BG138" s="360"/>
      <c r="BH138" s="360"/>
      <c r="BI138" s="360"/>
      <c r="BJ138" s="360"/>
      <c r="BK138" s="360"/>
    </row>
    <row r="139" spans="1:63" s="467" customFormat="1">
      <c r="A139" s="360"/>
      <c r="B139" s="360"/>
      <c r="C139" s="464"/>
      <c r="D139" s="464"/>
      <c r="E139" s="464"/>
      <c r="F139" s="465"/>
      <c r="G139" s="465"/>
      <c r="H139" s="465"/>
      <c r="I139" s="465"/>
      <c r="J139" s="465"/>
      <c r="K139" s="465"/>
      <c r="L139" s="466"/>
      <c r="M139" s="466"/>
      <c r="N139" s="466"/>
      <c r="O139" s="466"/>
      <c r="T139" s="468"/>
      <c r="U139" s="468"/>
      <c r="V139" s="468"/>
      <c r="W139" s="468"/>
      <c r="AB139" s="468"/>
      <c r="AC139" s="468"/>
      <c r="AD139" s="468"/>
      <c r="AE139" s="469"/>
      <c r="AF139" s="360"/>
      <c r="AG139" s="360"/>
      <c r="AH139" s="360"/>
      <c r="AI139" s="360"/>
      <c r="AJ139" s="360"/>
      <c r="AK139" s="360"/>
      <c r="AL139" s="360"/>
      <c r="AM139" s="360"/>
      <c r="AN139" s="360"/>
      <c r="AO139" s="360"/>
      <c r="AP139" s="360"/>
      <c r="AQ139" s="360"/>
      <c r="AR139" s="360"/>
      <c r="AS139" s="360"/>
      <c r="AT139" s="360"/>
      <c r="AU139" s="360"/>
      <c r="AV139" s="360"/>
      <c r="AW139" s="360"/>
      <c r="AX139" s="360"/>
      <c r="AY139" s="360"/>
      <c r="AZ139" s="360"/>
      <c r="BA139" s="360"/>
      <c r="BB139" s="360"/>
      <c r="BC139" s="360"/>
      <c r="BD139" s="360"/>
      <c r="BE139" s="360"/>
      <c r="BF139" s="360"/>
      <c r="BG139" s="360"/>
      <c r="BH139" s="360"/>
      <c r="BI139" s="360"/>
      <c r="BJ139" s="360"/>
      <c r="BK139" s="360"/>
    </row>
    <row r="140" spans="1:63" s="467" customFormat="1">
      <c r="A140" s="360"/>
      <c r="B140" s="360"/>
      <c r="C140" s="464"/>
      <c r="D140" s="464"/>
      <c r="E140" s="464"/>
      <c r="F140" s="465"/>
      <c r="G140" s="465"/>
      <c r="H140" s="465"/>
      <c r="I140" s="465"/>
      <c r="J140" s="465"/>
      <c r="K140" s="465"/>
      <c r="L140" s="466"/>
      <c r="M140" s="466"/>
      <c r="N140" s="466"/>
      <c r="O140" s="466"/>
      <c r="T140" s="468"/>
      <c r="U140" s="468"/>
      <c r="V140" s="468"/>
      <c r="W140" s="468"/>
      <c r="AB140" s="468"/>
      <c r="AC140" s="468"/>
      <c r="AD140" s="468"/>
      <c r="AE140" s="469"/>
      <c r="AF140" s="360"/>
      <c r="AG140" s="360"/>
      <c r="AH140" s="360"/>
      <c r="AI140" s="360"/>
      <c r="AJ140" s="360"/>
      <c r="AK140" s="360"/>
      <c r="AL140" s="360"/>
      <c r="AM140" s="360"/>
      <c r="AN140" s="360"/>
      <c r="AO140" s="360"/>
      <c r="AP140" s="360"/>
      <c r="AQ140" s="360"/>
      <c r="AR140" s="360"/>
      <c r="AS140" s="360"/>
      <c r="AT140" s="360"/>
      <c r="AU140" s="360"/>
      <c r="AV140" s="360"/>
      <c r="AW140" s="360"/>
      <c r="AX140" s="360"/>
      <c r="AY140" s="360"/>
      <c r="AZ140" s="360"/>
      <c r="BA140" s="360"/>
      <c r="BB140" s="360"/>
      <c r="BC140" s="360"/>
      <c r="BD140" s="360"/>
      <c r="BE140" s="360"/>
      <c r="BF140" s="360"/>
      <c r="BG140" s="360"/>
      <c r="BH140" s="360"/>
      <c r="BI140" s="360"/>
      <c r="BJ140" s="360"/>
      <c r="BK140" s="360"/>
    </row>
    <row r="141" spans="1:63" s="467" customFormat="1">
      <c r="A141" s="360"/>
      <c r="B141" s="360"/>
      <c r="C141" s="464"/>
      <c r="D141" s="464"/>
      <c r="E141" s="464"/>
      <c r="F141" s="465"/>
      <c r="G141" s="465"/>
      <c r="H141" s="465"/>
      <c r="I141" s="465"/>
      <c r="J141" s="465"/>
      <c r="K141" s="465"/>
      <c r="L141" s="466"/>
      <c r="M141" s="466"/>
      <c r="N141" s="466"/>
      <c r="O141" s="466"/>
      <c r="T141" s="468"/>
      <c r="U141" s="468"/>
      <c r="V141" s="468"/>
      <c r="W141" s="468"/>
      <c r="AB141" s="468"/>
      <c r="AC141" s="468"/>
      <c r="AD141" s="468"/>
      <c r="AE141" s="469"/>
      <c r="AF141" s="360"/>
      <c r="AG141" s="360"/>
      <c r="AH141" s="360"/>
      <c r="AI141" s="360"/>
      <c r="AJ141" s="360"/>
      <c r="AK141" s="360"/>
      <c r="AL141" s="360"/>
      <c r="AM141" s="360"/>
      <c r="AN141" s="360"/>
      <c r="AO141" s="360"/>
      <c r="AP141" s="360"/>
      <c r="AQ141" s="360"/>
      <c r="AR141" s="360"/>
      <c r="AS141" s="360"/>
      <c r="AT141" s="360"/>
      <c r="AU141" s="360"/>
      <c r="AV141" s="360"/>
      <c r="AW141" s="360"/>
      <c r="AX141" s="360"/>
      <c r="AY141" s="360"/>
      <c r="AZ141" s="360"/>
      <c r="BA141" s="360"/>
      <c r="BB141" s="360"/>
      <c r="BC141" s="360"/>
      <c r="BD141" s="360"/>
      <c r="BE141" s="360"/>
      <c r="BF141" s="360"/>
      <c r="BG141" s="360"/>
      <c r="BH141" s="360"/>
      <c r="BI141" s="360"/>
      <c r="BJ141" s="360"/>
      <c r="BK141" s="360"/>
    </row>
    <row r="142" spans="1:63" s="467" customFormat="1">
      <c r="A142" s="360"/>
      <c r="B142" s="360"/>
      <c r="C142" s="464"/>
      <c r="D142" s="464"/>
      <c r="E142" s="464"/>
      <c r="F142" s="465"/>
      <c r="G142" s="465"/>
      <c r="H142" s="465"/>
      <c r="I142" s="465"/>
      <c r="J142" s="465"/>
      <c r="K142" s="465"/>
      <c r="L142" s="466"/>
      <c r="M142" s="466"/>
      <c r="N142" s="466"/>
      <c r="O142" s="466"/>
      <c r="T142" s="468"/>
      <c r="U142" s="468"/>
      <c r="V142" s="468"/>
      <c r="W142" s="468"/>
      <c r="AB142" s="468"/>
      <c r="AC142" s="468"/>
      <c r="AD142" s="468"/>
      <c r="AE142" s="469"/>
      <c r="AF142" s="360"/>
      <c r="AG142" s="360"/>
      <c r="AH142" s="360"/>
      <c r="AI142" s="360"/>
      <c r="AJ142" s="360"/>
      <c r="AK142" s="360"/>
      <c r="AL142" s="360"/>
      <c r="AM142" s="360"/>
      <c r="AN142" s="360"/>
      <c r="AO142" s="360"/>
      <c r="AP142" s="360"/>
      <c r="AQ142" s="360"/>
      <c r="AR142" s="360"/>
      <c r="AS142" s="360"/>
      <c r="AT142" s="360"/>
      <c r="AU142" s="360"/>
      <c r="AV142" s="360"/>
      <c r="AW142" s="360"/>
      <c r="AX142" s="360"/>
      <c r="AY142" s="360"/>
      <c r="AZ142" s="360"/>
      <c r="BA142" s="360"/>
      <c r="BB142" s="360"/>
      <c r="BC142" s="360"/>
      <c r="BD142" s="360"/>
      <c r="BE142" s="360"/>
      <c r="BF142" s="360"/>
      <c r="BG142" s="360"/>
      <c r="BH142" s="360"/>
      <c r="BI142" s="360"/>
      <c r="BJ142" s="360"/>
      <c r="BK142" s="360"/>
    </row>
    <row r="143" spans="1:63" s="467" customFormat="1">
      <c r="A143" s="360"/>
      <c r="B143" s="360"/>
      <c r="C143" s="464"/>
      <c r="D143" s="464"/>
      <c r="E143" s="464"/>
      <c r="F143" s="465"/>
      <c r="G143" s="465"/>
      <c r="H143" s="465"/>
      <c r="I143" s="465"/>
      <c r="J143" s="465"/>
      <c r="K143" s="465"/>
      <c r="L143" s="466"/>
      <c r="M143" s="466"/>
      <c r="N143" s="466"/>
      <c r="O143" s="466"/>
      <c r="T143" s="468"/>
      <c r="U143" s="468"/>
      <c r="V143" s="468"/>
      <c r="W143" s="468"/>
      <c r="AB143" s="468"/>
      <c r="AC143" s="468"/>
      <c r="AD143" s="468"/>
      <c r="AE143" s="469"/>
      <c r="AF143" s="360"/>
      <c r="AG143" s="360"/>
      <c r="AH143" s="360"/>
      <c r="AI143" s="360"/>
      <c r="AJ143" s="360"/>
      <c r="AK143" s="360"/>
      <c r="AL143" s="360"/>
      <c r="AM143" s="360"/>
      <c r="AN143" s="360"/>
      <c r="AO143" s="360"/>
      <c r="AP143" s="360"/>
      <c r="AQ143" s="360"/>
      <c r="AR143" s="360"/>
      <c r="AS143" s="360"/>
      <c r="AT143" s="360"/>
      <c r="AU143" s="360"/>
      <c r="AV143" s="360"/>
      <c r="AW143" s="360"/>
      <c r="AX143" s="360"/>
      <c r="AY143" s="360"/>
      <c r="AZ143" s="360"/>
      <c r="BA143" s="360"/>
      <c r="BB143" s="360"/>
      <c r="BC143" s="360"/>
      <c r="BD143" s="360"/>
      <c r="BE143" s="360"/>
      <c r="BF143" s="360"/>
      <c r="BG143" s="360"/>
      <c r="BH143" s="360"/>
      <c r="BI143" s="360"/>
      <c r="BJ143" s="360"/>
      <c r="BK143" s="360"/>
    </row>
    <row r="144" spans="1:63" s="467" customFormat="1">
      <c r="A144" s="360"/>
      <c r="B144" s="360"/>
      <c r="C144" s="464"/>
      <c r="D144" s="464"/>
      <c r="E144" s="464"/>
      <c r="F144" s="465"/>
      <c r="G144" s="465"/>
      <c r="H144" s="465"/>
      <c r="I144" s="465"/>
      <c r="J144" s="465"/>
      <c r="K144" s="465"/>
      <c r="L144" s="466"/>
      <c r="M144" s="466"/>
      <c r="N144" s="466"/>
      <c r="O144" s="466"/>
      <c r="T144" s="468"/>
      <c r="U144" s="468"/>
      <c r="V144" s="468"/>
      <c r="W144" s="468"/>
      <c r="AB144" s="468"/>
      <c r="AC144" s="468"/>
      <c r="AD144" s="468"/>
      <c r="AE144" s="469"/>
      <c r="AF144" s="360"/>
      <c r="AG144" s="360"/>
      <c r="AH144" s="360"/>
      <c r="AI144" s="360"/>
      <c r="AJ144" s="360"/>
      <c r="AK144" s="360"/>
      <c r="AL144" s="360"/>
      <c r="AM144" s="360"/>
      <c r="AN144" s="360"/>
      <c r="AO144" s="360"/>
      <c r="AP144" s="360"/>
      <c r="AQ144" s="360"/>
      <c r="AR144" s="360"/>
      <c r="AS144" s="360"/>
      <c r="AT144" s="360"/>
      <c r="AU144" s="360"/>
      <c r="AV144" s="360"/>
      <c r="AW144" s="360"/>
      <c r="AX144" s="360"/>
      <c r="AY144" s="360"/>
      <c r="AZ144" s="360"/>
      <c r="BA144" s="360"/>
      <c r="BB144" s="360"/>
      <c r="BC144" s="360"/>
      <c r="BD144" s="360"/>
      <c r="BE144" s="360"/>
      <c r="BF144" s="360"/>
      <c r="BG144" s="360"/>
      <c r="BH144" s="360"/>
      <c r="BI144" s="360"/>
      <c r="BJ144" s="360"/>
      <c r="BK144" s="360"/>
    </row>
    <row r="145" spans="1:63" s="467" customFormat="1">
      <c r="A145" s="360"/>
      <c r="B145" s="360"/>
      <c r="C145" s="464"/>
      <c r="D145" s="464"/>
      <c r="E145" s="464"/>
      <c r="F145" s="465"/>
      <c r="G145" s="465"/>
      <c r="H145" s="465"/>
      <c r="I145" s="465"/>
      <c r="J145" s="465"/>
      <c r="K145" s="465"/>
      <c r="L145" s="466"/>
      <c r="M145" s="466"/>
      <c r="N145" s="466"/>
      <c r="O145" s="466"/>
      <c r="T145" s="468"/>
      <c r="U145" s="468"/>
      <c r="V145" s="468"/>
      <c r="W145" s="468"/>
      <c r="AB145" s="468"/>
      <c r="AC145" s="468"/>
      <c r="AD145" s="468"/>
      <c r="AE145" s="469"/>
      <c r="AF145" s="360"/>
      <c r="AG145" s="360"/>
      <c r="AH145" s="360"/>
      <c r="AI145" s="360"/>
      <c r="AJ145" s="360"/>
      <c r="AK145" s="360"/>
      <c r="AL145" s="360"/>
      <c r="AM145" s="360"/>
      <c r="AN145" s="360"/>
      <c r="AO145" s="360"/>
      <c r="AP145" s="360"/>
      <c r="AQ145" s="360"/>
      <c r="AR145" s="360"/>
      <c r="AS145" s="360"/>
      <c r="AT145" s="360"/>
      <c r="AU145" s="360"/>
      <c r="AV145" s="360"/>
      <c r="AW145" s="360"/>
      <c r="AX145" s="360"/>
      <c r="AY145" s="360"/>
      <c r="AZ145" s="360"/>
      <c r="BA145" s="360"/>
      <c r="BB145" s="360"/>
      <c r="BC145" s="360"/>
      <c r="BD145" s="360"/>
      <c r="BE145" s="360"/>
      <c r="BF145" s="360"/>
      <c r="BG145" s="360"/>
      <c r="BH145" s="360"/>
      <c r="BI145" s="360"/>
      <c r="BJ145" s="360"/>
      <c r="BK145" s="360"/>
    </row>
    <row r="146" spans="1:63" s="467" customFormat="1">
      <c r="A146" s="360"/>
      <c r="B146" s="360"/>
      <c r="C146" s="464"/>
      <c r="D146" s="464"/>
      <c r="E146" s="464"/>
      <c r="F146" s="465"/>
      <c r="G146" s="465"/>
      <c r="H146" s="465"/>
      <c r="I146" s="465"/>
      <c r="J146" s="465"/>
      <c r="K146" s="465"/>
      <c r="L146" s="466"/>
      <c r="M146" s="466"/>
      <c r="N146" s="466"/>
      <c r="O146" s="466"/>
      <c r="T146" s="468"/>
      <c r="U146" s="468"/>
      <c r="V146" s="468"/>
      <c r="W146" s="468"/>
      <c r="AB146" s="468"/>
      <c r="AC146" s="468"/>
      <c r="AD146" s="468"/>
      <c r="AE146" s="469"/>
      <c r="AF146" s="360"/>
      <c r="AG146" s="360"/>
      <c r="AH146" s="360"/>
      <c r="AI146" s="360"/>
      <c r="AJ146" s="360"/>
      <c r="AK146" s="360"/>
      <c r="AL146" s="360"/>
      <c r="AM146" s="360"/>
      <c r="AN146" s="360"/>
      <c r="AO146" s="360"/>
      <c r="AP146" s="360"/>
      <c r="AQ146" s="360"/>
      <c r="AR146" s="360"/>
      <c r="AS146" s="360"/>
      <c r="AT146" s="360"/>
      <c r="AU146" s="360"/>
      <c r="AV146" s="360"/>
      <c r="AW146" s="360"/>
      <c r="AX146" s="360"/>
      <c r="AY146" s="360"/>
      <c r="AZ146" s="360"/>
      <c r="BA146" s="360"/>
      <c r="BB146" s="360"/>
      <c r="BC146" s="360"/>
      <c r="BD146" s="360"/>
      <c r="BE146" s="360"/>
      <c r="BF146" s="360"/>
      <c r="BG146" s="360"/>
      <c r="BH146" s="360"/>
      <c r="BI146" s="360"/>
      <c r="BJ146" s="360"/>
      <c r="BK146" s="360"/>
    </row>
    <row r="147" spans="1:63" s="467" customFormat="1">
      <c r="A147" s="360"/>
      <c r="B147" s="360"/>
      <c r="C147" s="464"/>
      <c r="D147" s="464"/>
      <c r="E147" s="464"/>
      <c r="F147" s="465"/>
      <c r="G147" s="465"/>
      <c r="H147" s="465"/>
      <c r="I147" s="465"/>
      <c r="J147" s="465"/>
      <c r="K147" s="465"/>
      <c r="L147" s="466"/>
      <c r="M147" s="466"/>
      <c r="N147" s="466"/>
      <c r="O147" s="466"/>
      <c r="T147" s="468"/>
      <c r="U147" s="468"/>
      <c r="V147" s="468"/>
      <c r="W147" s="468"/>
      <c r="AB147" s="468"/>
      <c r="AC147" s="468"/>
      <c r="AD147" s="468"/>
      <c r="AE147" s="469"/>
      <c r="AF147" s="360"/>
      <c r="AG147" s="360"/>
      <c r="AH147" s="360"/>
      <c r="AI147" s="360"/>
      <c r="AJ147" s="360"/>
      <c r="AK147" s="360"/>
      <c r="AL147" s="360"/>
      <c r="AM147" s="360"/>
      <c r="AN147" s="360"/>
      <c r="AO147" s="360"/>
      <c r="AP147" s="360"/>
      <c r="AQ147" s="360"/>
      <c r="AR147" s="360"/>
      <c r="AS147" s="360"/>
      <c r="AT147" s="360"/>
      <c r="AU147" s="360"/>
      <c r="AV147" s="360"/>
      <c r="AW147" s="360"/>
      <c r="AX147" s="360"/>
      <c r="AY147" s="360"/>
      <c r="AZ147" s="360"/>
      <c r="BA147" s="360"/>
      <c r="BB147" s="360"/>
      <c r="BC147" s="360"/>
      <c r="BD147" s="360"/>
      <c r="BE147" s="360"/>
      <c r="BF147" s="360"/>
      <c r="BG147" s="360"/>
      <c r="BH147" s="360"/>
      <c r="BI147" s="360"/>
      <c r="BJ147" s="360"/>
      <c r="BK147" s="360"/>
    </row>
    <row r="148" spans="1:63" s="467" customFormat="1">
      <c r="A148" s="360"/>
      <c r="B148" s="360"/>
      <c r="C148" s="464"/>
      <c r="D148" s="464"/>
      <c r="E148" s="464"/>
      <c r="F148" s="465"/>
      <c r="G148" s="465"/>
      <c r="H148" s="465"/>
      <c r="I148" s="465"/>
      <c r="J148" s="465"/>
      <c r="K148" s="465"/>
      <c r="L148" s="466"/>
      <c r="M148" s="466"/>
      <c r="N148" s="466"/>
      <c r="O148" s="466"/>
      <c r="T148" s="468"/>
      <c r="U148" s="468"/>
      <c r="V148" s="468"/>
      <c r="W148" s="468"/>
      <c r="AB148" s="468"/>
      <c r="AC148" s="468"/>
      <c r="AD148" s="468"/>
      <c r="AE148" s="469"/>
      <c r="AF148" s="360"/>
      <c r="AG148" s="360"/>
      <c r="AH148" s="360"/>
      <c r="AI148" s="360"/>
      <c r="AJ148" s="360"/>
      <c r="AK148" s="360"/>
      <c r="AL148" s="360"/>
      <c r="AM148" s="360"/>
      <c r="AN148" s="360"/>
      <c r="AO148" s="360"/>
      <c r="AP148" s="360"/>
      <c r="AQ148" s="360"/>
      <c r="AR148" s="360"/>
      <c r="AS148" s="360"/>
      <c r="AT148" s="360"/>
      <c r="AU148" s="360"/>
      <c r="AV148" s="360"/>
      <c r="AW148" s="360"/>
      <c r="AX148" s="360"/>
      <c r="AY148" s="360"/>
      <c r="AZ148" s="360"/>
      <c r="BA148" s="360"/>
      <c r="BB148" s="360"/>
      <c r="BC148" s="360"/>
      <c r="BD148" s="360"/>
      <c r="BE148" s="360"/>
      <c r="BF148" s="360"/>
      <c r="BG148" s="360"/>
      <c r="BH148" s="360"/>
      <c r="BI148" s="360"/>
      <c r="BJ148" s="360"/>
      <c r="BK148" s="360"/>
    </row>
    <row r="149" spans="1:63" s="467" customFormat="1">
      <c r="A149" s="360"/>
      <c r="B149" s="360"/>
      <c r="C149" s="464"/>
      <c r="D149" s="464"/>
      <c r="E149" s="464"/>
      <c r="F149" s="465"/>
      <c r="G149" s="465"/>
      <c r="H149" s="465"/>
      <c r="I149" s="465"/>
      <c r="J149" s="465"/>
      <c r="K149" s="465"/>
      <c r="L149" s="466"/>
      <c r="M149" s="466"/>
      <c r="N149" s="466"/>
      <c r="O149" s="466"/>
      <c r="T149" s="468"/>
      <c r="U149" s="468"/>
      <c r="V149" s="468"/>
      <c r="W149" s="468"/>
      <c r="AB149" s="468"/>
      <c r="AC149" s="468"/>
      <c r="AD149" s="468"/>
      <c r="AE149" s="469"/>
      <c r="AF149" s="360"/>
      <c r="AG149" s="360"/>
      <c r="AH149" s="360"/>
      <c r="AI149" s="360"/>
      <c r="AJ149" s="360"/>
      <c r="AK149" s="360"/>
      <c r="AL149" s="360"/>
      <c r="AM149" s="360"/>
      <c r="AN149" s="360"/>
      <c r="AO149" s="360"/>
      <c r="AP149" s="360"/>
      <c r="AQ149" s="360"/>
      <c r="AR149" s="360"/>
      <c r="AS149" s="360"/>
      <c r="AT149" s="360"/>
      <c r="AU149" s="360"/>
      <c r="AV149" s="360"/>
      <c r="AW149" s="360"/>
      <c r="AX149" s="360"/>
      <c r="AY149" s="360"/>
      <c r="AZ149" s="360"/>
      <c r="BA149" s="360"/>
      <c r="BB149" s="360"/>
      <c r="BC149" s="360"/>
      <c r="BD149" s="360"/>
      <c r="BE149" s="360"/>
      <c r="BF149" s="360"/>
      <c r="BG149" s="360"/>
      <c r="BH149" s="360"/>
      <c r="BI149" s="360"/>
      <c r="BJ149" s="360"/>
      <c r="BK149" s="360"/>
    </row>
    <row r="150" spans="1:63" s="467" customFormat="1">
      <c r="A150" s="360"/>
      <c r="B150" s="360"/>
      <c r="C150" s="464"/>
      <c r="D150" s="464"/>
      <c r="E150" s="464"/>
      <c r="F150" s="465"/>
      <c r="G150" s="465"/>
      <c r="H150" s="465"/>
      <c r="I150" s="465"/>
      <c r="J150" s="465"/>
      <c r="K150" s="465"/>
      <c r="L150" s="466"/>
      <c r="M150" s="466"/>
      <c r="N150" s="466"/>
      <c r="O150" s="466"/>
      <c r="T150" s="468"/>
      <c r="U150" s="468"/>
      <c r="V150" s="468"/>
      <c r="W150" s="468"/>
      <c r="AB150" s="468"/>
      <c r="AC150" s="468"/>
      <c r="AD150" s="468"/>
      <c r="AE150" s="469"/>
      <c r="AF150" s="360"/>
      <c r="AG150" s="360"/>
      <c r="AH150" s="360"/>
      <c r="AI150" s="360"/>
      <c r="AJ150" s="360"/>
      <c r="AK150" s="360"/>
      <c r="AL150" s="360"/>
      <c r="AM150" s="360"/>
      <c r="AN150" s="360"/>
      <c r="AO150" s="360"/>
      <c r="AP150" s="360"/>
      <c r="AQ150" s="360"/>
      <c r="AR150" s="360"/>
      <c r="AS150" s="360"/>
      <c r="AT150" s="360"/>
      <c r="AU150" s="360"/>
      <c r="AV150" s="360"/>
      <c r="AW150" s="360"/>
      <c r="AX150" s="360"/>
      <c r="AY150" s="360"/>
      <c r="AZ150" s="360"/>
      <c r="BA150" s="360"/>
      <c r="BB150" s="360"/>
      <c r="BC150" s="360"/>
      <c r="BD150" s="360"/>
      <c r="BE150" s="360"/>
      <c r="BF150" s="360"/>
      <c r="BG150" s="360"/>
      <c r="BH150" s="360"/>
      <c r="BI150" s="360"/>
      <c r="BJ150" s="360"/>
      <c r="BK150" s="360"/>
    </row>
    <row r="151" spans="1:63" s="467" customFormat="1">
      <c r="A151" s="360"/>
      <c r="B151" s="360"/>
      <c r="C151" s="464"/>
      <c r="D151" s="464"/>
      <c r="E151" s="464"/>
      <c r="F151" s="465"/>
      <c r="G151" s="465"/>
      <c r="H151" s="465"/>
      <c r="I151" s="465"/>
      <c r="J151" s="465"/>
      <c r="K151" s="465"/>
      <c r="L151" s="466"/>
      <c r="M151" s="466"/>
      <c r="N151" s="466"/>
      <c r="O151" s="466"/>
      <c r="T151" s="468"/>
      <c r="U151" s="468"/>
      <c r="V151" s="468"/>
      <c r="W151" s="468"/>
      <c r="AB151" s="468"/>
      <c r="AC151" s="468"/>
      <c r="AD151" s="468"/>
      <c r="AE151" s="469"/>
      <c r="AF151" s="360"/>
      <c r="AG151" s="360"/>
      <c r="AH151" s="360"/>
      <c r="AI151" s="360"/>
      <c r="AJ151" s="360"/>
      <c r="AK151" s="360"/>
      <c r="AL151" s="360"/>
      <c r="AM151" s="360"/>
      <c r="AN151" s="360"/>
      <c r="AO151" s="360"/>
      <c r="AP151" s="360"/>
      <c r="AQ151" s="360"/>
      <c r="AR151" s="360"/>
      <c r="AS151" s="360"/>
      <c r="AT151" s="360"/>
      <c r="AU151" s="360"/>
      <c r="AV151" s="360"/>
      <c r="AW151" s="360"/>
      <c r="AX151" s="360"/>
      <c r="AY151" s="360"/>
      <c r="AZ151" s="360"/>
      <c r="BA151" s="360"/>
      <c r="BB151" s="360"/>
      <c r="BC151" s="360"/>
      <c r="BD151" s="360"/>
      <c r="BE151" s="360"/>
      <c r="BF151" s="360"/>
      <c r="BG151" s="360"/>
      <c r="BH151" s="360"/>
      <c r="BI151" s="360"/>
      <c r="BJ151" s="360"/>
      <c r="BK151" s="360"/>
    </row>
    <row r="152" spans="1:63" s="467" customFormat="1">
      <c r="A152" s="360"/>
      <c r="B152" s="360"/>
      <c r="C152" s="464"/>
      <c r="D152" s="464"/>
      <c r="E152" s="464"/>
      <c r="F152" s="465"/>
      <c r="G152" s="465"/>
      <c r="H152" s="465"/>
      <c r="I152" s="465"/>
      <c r="J152" s="465"/>
      <c r="K152" s="465"/>
      <c r="L152" s="466"/>
      <c r="M152" s="466"/>
      <c r="N152" s="466"/>
      <c r="O152" s="466"/>
      <c r="T152" s="468"/>
      <c r="U152" s="468"/>
      <c r="V152" s="468"/>
      <c r="W152" s="468"/>
      <c r="AB152" s="468"/>
      <c r="AC152" s="468"/>
      <c r="AD152" s="468"/>
      <c r="AE152" s="469"/>
      <c r="AF152" s="360"/>
      <c r="AG152" s="360"/>
      <c r="AH152" s="360"/>
      <c r="AI152" s="360"/>
      <c r="AJ152" s="360"/>
      <c r="AK152" s="360"/>
      <c r="AL152" s="360"/>
      <c r="AM152" s="360"/>
      <c r="AN152" s="360"/>
      <c r="AO152" s="360"/>
      <c r="AP152" s="360"/>
      <c r="AQ152" s="360"/>
      <c r="AR152" s="360"/>
      <c r="AS152" s="360"/>
      <c r="AT152" s="360"/>
      <c r="AU152" s="360"/>
      <c r="AV152" s="360"/>
      <c r="AW152" s="360"/>
      <c r="AX152" s="360"/>
      <c r="AY152" s="360"/>
      <c r="AZ152" s="360"/>
      <c r="BA152" s="360"/>
      <c r="BB152" s="360"/>
      <c r="BC152" s="360"/>
      <c r="BD152" s="360"/>
      <c r="BE152" s="360"/>
      <c r="BF152" s="360"/>
      <c r="BG152" s="360"/>
      <c r="BH152" s="360"/>
      <c r="BI152" s="360"/>
      <c r="BJ152" s="360"/>
      <c r="BK152" s="360"/>
    </row>
    <row r="153" spans="1:63" s="467" customFormat="1">
      <c r="A153" s="360"/>
      <c r="B153" s="360"/>
      <c r="C153" s="464"/>
      <c r="D153" s="464"/>
      <c r="E153" s="464"/>
      <c r="F153" s="465"/>
      <c r="G153" s="465"/>
      <c r="H153" s="465"/>
      <c r="I153" s="465"/>
      <c r="J153" s="465"/>
      <c r="K153" s="465"/>
      <c r="L153" s="466"/>
      <c r="M153" s="466"/>
      <c r="N153" s="466"/>
      <c r="O153" s="466"/>
      <c r="T153" s="468"/>
      <c r="U153" s="468"/>
      <c r="V153" s="468"/>
      <c r="W153" s="468"/>
      <c r="AB153" s="468"/>
      <c r="AC153" s="468"/>
      <c r="AD153" s="468"/>
      <c r="AE153" s="469"/>
      <c r="AF153" s="360"/>
      <c r="AG153" s="360"/>
      <c r="AH153" s="360"/>
      <c r="AI153" s="360"/>
      <c r="AJ153" s="360"/>
      <c r="AK153" s="360"/>
      <c r="AL153" s="360"/>
      <c r="AM153" s="360"/>
      <c r="AN153" s="360"/>
      <c r="AO153" s="360"/>
      <c r="AP153" s="360"/>
      <c r="AQ153" s="360"/>
      <c r="AR153" s="360"/>
      <c r="AS153" s="360"/>
      <c r="AT153" s="360"/>
      <c r="AU153" s="360"/>
      <c r="AV153" s="360"/>
      <c r="AW153" s="360"/>
      <c r="AX153" s="360"/>
      <c r="AY153" s="360"/>
      <c r="AZ153" s="360"/>
      <c r="BA153" s="360"/>
      <c r="BB153" s="360"/>
      <c r="BC153" s="360"/>
      <c r="BD153" s="360"/>
      <c r="BE153" s="360"/>
      <c r="BF153" s="360"/>
      <c r="BG153" s="360"/>
      <c r="BH153" s="360"/>
      <c r="BI153" s="360"/>
      <c r="BJ153" s="360"/>
      <c r="BK153" s="360"/>
    </row>
    <row r="154" spans="1:63" s="467" customFormat="1">
      <c r="A154" s="360"/>
      <c r="B154" s="360"/>
      <c r="C154" s="464"/>
      <c r="D154" s="464"/>
      <c r="E154" s="464"/>
      <c r="F154" s="465"/>
      <c r="G154" s="465"/>
      <c r="H154" s="465"/>
      <c r="I154" s="465"/>
      <c r="J154" s="465"/>
      <c r="K154" s="465"/>
      <c r="L154" s="466"/>
      <c r="M154" s="466"/>
      <c r="N154" s="466"/>
      <c r="O154" s="466"/>
      <c r="T154" s="468"/>
      <c r="U154" s="468"/>
      <c r="V154" s="468"/>
      <c r="W154" s="468"/>
      <c r="AB154" s="468"/>
      <c r="AC154" s="468"/>
      <c r="AD154" s="468"/>
      <c r="AE154" s="469"/>
      <c r="AF154" s="360"/>
      <c r="AG154" s="360"/>
      <c r="AH154" s="360"/>
      <c r="AI154" s="360"/>
      <c r="AJ154" s="360"/>
      <c r="AK154" s="360"/>
      <c r="AL154" s="360"/>
      <c r="AM154" s="360"/>
      <c r="AN154" s="360"/>
      <c r="AO154" s="360"/>
      <c r="AP154" s="360"/>
      <c r="AQ154" s="360"/>
      <c r="AR154" s="360"/>
      <c r="AS154" s="360"/>
      <c r="AT154" s="360"/>
      <c r="AU154" s="360"/>
      <c r="AV154" s="360"/>
      <c r="AW154" s="360"/>
      <c r="AX154" s="360"/>
      <c r="AY154" s="360"/>
      <c r="AZ154" s="360"/>
      <c r="BA154" s="360"/>
      <c r="BB154" s="360"/>
      <c r="BC154" s="360"/>
      <c r="BD154" s="360"/>
      <c r="BE154" s="360"/>
      <c r="BF154" s="360"/>
      <c r="BG154" s="360"/>
      <c r="BH154" s="360"/>
      <c r="BI154" s="360"/>
      <c r="BJ154" s="360"/>
      <c r="BK154" s="360"/>
    </row>
    <row r="155" spans="1:63" s="467" customFormat="1">
      <c r="A155" s="360"/>
      <c r="B155" s="360"/>
      <c r="C155" s="464"/>
      <c r="D155" s="464"/>
      <c r="E155" s="464"/>
      <c r="F155" s="465"/>
      <c r="G155" s="465"/>
      <c r="H155" s="465"/>
      <c r="I155" s="465"/>
      <c r="J155" s="465"/>
      <c r="K155" s="465"/>
      <c r="L155" s="466"/>
      <c r="M155" s="466"/>
      <c r="N155" s="466"/>
      <c r="O155" s="466"/>
      <c r="T155" s="468"/>
      <c r="U155" s="468"/>
      <c r="V155" s="468"/>
      <c r="W155" s="468"/>
      <c r="AB155" s="468"/>
      <c r="AC155" s="468"/>
      <c r="AD155" s="468"/>
      <c r="AE155" s="469"/>
      <c r="AF155" s="360"/>
      <c r="AG155" s="360"/>
      <c r="AH155" s="360"/>
      <c r="AI155" s="360"/>
      <c r="AJ155" s="360"/>
      <c r="AK155" s="360"/>
      <c r="AL155" s="360"/>
      <c r="AM155" s="360"/>
      <c r="AN155" s="360"/>
      <c r="AO155" s="360"/>
      <c r="AP155" s="360"/>
      <c r="AQ155" s="360"/>
      <c r="AR155" s="360"/>
      <c r="AS155" s="360"/>
      <c r="AT155" s="360"/>
      <c r="AU155" s="360"/>
      <c r="AV155" s="360"/>
      <c r="AW155" s="360"/>
      <c r="AX155" s="360"/>
      <c r="AY155" s="360"/>
      <c r="AZ155" s="360"/>
      <c r="BA155" s="360"/>
      <c r="BB155" s="360"/>
      <c r="BC155" s="360"/>
      <c r="BD155" s="360"/>
      <c r="BE155" s="360"/>
      <c r="BF155" s="360"/>
      <c r="BG155" s="360"/>
      <c r="BH155" s="360"/>
      <c r="BI155" s="360"/>
      <c r="BJ155" s="360"/>
      <c r="BK155" s="360"/>
    </row>
    <row r="156" spans="1:63" s="467" customFormat="1">
      <c r="A156" s="360"/>
      <c r="B156" s="360"/>
      <c r="C156" s="464"/>
      <c r="D156" s="464"/>
      <c r="E156" s="464"/>
      <c r="F156" s="465"/>
      <c r="G156" s="465"/>
      <c r="H156" s="465"/>
      <c r="I156" s="465"/>
      <c r="J156" s="465"/>
      <c r="K156" s="465"/>
      <c r="L156" s="466"/>
      <c r="M156" s="466"/>
      <c r="N156" s="466"/>
      <c r="O156" s="466"/>
      <c r="T156" s="468"/>
      <c r="U156" s="468"/>
      <c r="V156" s="468"/>
      <c r="W156" s="468"/>
      <c r="AB156" s="468"/>
      <c r="AC156" s="468"/>
      <c r="AD156" s="468"/>
      <c r="AE156" s="469"/>
      <c r="AF156" s="360"/>
      <c r="AG156" s="360"/>
      <c r="AH156" s="360"/>
      <c r="AI156" s="360"/>
      <c r="AJ156" s="360"/>
      <c r="AK156" s="360"/>
      <c r="AL156" s="360"/>
      <c r="AM156" s="360"/>
      <c r="AN156" s="360"/>
      <c r="AO156" s="360"/>
      <c r="AP156" s="360"/>
      <c r="AQ156" s="360"/>
      <c r="AR156" s="360"/>
      <c r="AS156" s="360"/>
      <c r="AT156" s="360"/>
      <c r="AU156" s="360"/>
      <c r="AV156" s="360"/>
      <c r="AW156" s="360"/>
      <c r="AX156" s="360"/>
      <c r="AY156" s="360"/>
      <c r="AZ156" s="360"/>
      <c r="BA156" s="360"/>
      <c r="BB156" s="360"/>
      <c r="BC156" s="360"/>
      <c r="BD156" s="360"/>
      <c r="BE156" s="360"/>
      <c r="BF156" s="360"/>
      <c r="BG156" s="360"/>
      <c r="BH156" s="360"/>
      <c r="BI156" s="360"/>
      <c r="BJ156" s="360"/>
      <c r="BK156" s="360"/>
    </row>
    <row r="157" spans="1:63" s="467" customFormat="1">
      <c r="A157" s="360"/>
      <c r="B157" s="360"/>
      <c r="C157" s="464"/>
      <c r="D157" s="464"/>
      <c r="E157" s="464"/>
      <c r="F157" s="465"/>
      <c r="G157" s="465"/>
      <c r="H157" s="465"/>
      <c r="I157" s="465"/>
      <c r="J157" s="465"/>
      <c r="K157" s="465"/>
      <c r="L157" s="466"/>
      <c r="M157" s="466"/>
      <c r="N157" s="466"/>
      <c r="O157" s="466"/>
      <c r="T157" s="468"/>
      <c r="U157" s="468"/>
      <c r="V157" s="468"/>
      <c r="W157" s="468"/>
      <c r="AB157" s="468"/>
      <c r="AC157" s="468"/>
      <c r="AD157" s="468"/>
      <c r="AE157" s="469"/>
      <c r="AF157" s="360"/>
      <c r="AG157" s="360"/>
      <c r="AH157" s="360"/>
      <c r="AI157" s="360"/>
      <c r="AJ157" s="360"/>
      <c r="AK157" s="360"/>
      <c r="AL157" s="360"/>
      <c r="AM157" s="360"/>
      <c r="AN157" s="360"/>
      <c r="AO157" s="360"/>
      <c r="AP157" s="360"/>
      <c r="AQ157" s="360"/>
      <c r="AR157" s="360"/>
      <c r="AS157" s="360"/>
      <c r="AT157" s="360"/>
      <c r="AU157" s="360"/>
      <c r="AV157" s="360"/>
      <c r="AW157" s="360"/>
      <c r="AX157" s="360"/>
      <c r="AY157" s="360"/>
      <c r="AZ157" s="360"/>
      <c r="BA157" s="360"/>
      <c r="BB157" s="360"/>
      <c r="BC157" s="360"/>
      <c r="BD157" s="360"/>
      <c r="BE157" s="360"/>
      <c r="BF157" s="360"/>
      <c r="BG157" s="360"/>
      <c r="BH157" s="360"/>
      <c r="BI157" s="360"/>
      <c r="BJ157" s="360"/>
      <c r="BK157" s="360"/>
    </row>
    <row r="158" spans="1:63" s="467" customFormat="1">
      <c r="A158" s="360"/>
      <c r="B158" s="360"/>
      <c r="C158" s="464"/>
      <c r="D158" s="464"/>
      <c r="E158" s="464"/>
      <c r="F158" s="465"/>
      <c r="G158" s="465"/>
      <c r="H158" s="465"/>
      <c r="I158" s="465"/>
      <c r="J158" s="465"/>
      <c r="K158" s="465"/>
      <c r="L158" s="466"/>
      <c r="M158" s="466"/>
      <c r="N158" s="466"/>
      <c r="O158" s="466"/>
      <c r="T158" s="468"/>
      <c r="U158" s="468"/>
      <c r="V158" s="468"/>
      <c r="W158" s="468"/>
      <c r="AB158" s="468"/>
      <c r="AC158" s="468"/>
      <c r="AD158" s="468"/>
      <c r="AE158" s="469"/>
      <c r="AF158" s="360"/>
      <c r="AG158" s="360"/>
      <c r="AH158" s="360"/>
      <c r="AI158" s="360"/>
      <c r="AJ158" s="360"/>
      <c r="AK158" s="360"/>
      <c r="AL158" s="360"/>
      <c r="AM158" s="360"/>
      <c r="AN158" s="360"/>
      <c r="AO158" s="360"/>
      <c r="AP158" s="360"/>
      <c r="AQ158" s="360"/>
      <c r="AR158" s="360"/>
      <c r="AS158" s="360"/>
      <c r="AT158" s="360"/>
      <c r="AU158" s="360"/>
      <c r="AV158" s="360"/>
      <c r="AW158" s="360"/>
      <c r="AX158" s="360"/>
      <c r="AY158" s="360"/>
      <c r="AZ158" s="360"/>
      <c r="BA158" s="360"/>
      <c r="BB158" s="360"/>
      <c r="BC158" s="360"/>
      <c r="BD158" s="360"/>
      <c r="BE158" s="360"/>
      <c r="BF158" s="360"/>
      <c r="BG158" s="360"/>
      <c r="BH158" s="360"/>
      <c r="BI158" s="360"/>
      <c r="BJ158" s="360"/>
      <c r="BK158" s="360"/>
    </row>
    <row r="159" spans="1:63" s="467" customFormat="1">
      <c r="A159" s="360"/>
      <c r="B159" s="360"/>
      <c r="C159" s="464"/>
      <c r="D159" s="464"/>
      <c r="E159" s="464"/>
      <c r="F159" s="465"/>
      <c r="G159" s="465"/>
      <c r="H159" s="465"/>
      <c r="I159" s="465"/>
      <c r="J159" s="465"/>
      <c r="K159" s="465"/>
      <c r="L159" s="466"/>
      <c r="M159" s="466"/>
      <c r="N159" s="466"/>
      <c r="O159" s="466"/>
      <c r="T159" s="468"/>
      <c r="U159" s="468"/>
      <c r="V159" s="468"/>
      <c r="W159" s="468"/>
      <c r="AB159" s="468"/>
      <c r="AC159" s="468"/>
      <c r="AD159" s="468"/>
      <c r="AE159" s="469"/>
      <c r="AF159" s="360"/>
      <c r="AG159" s="360"/>
      <c r="AH159" s="360"/>
      <c r="AI159" s="360"/>
      <c r="AJ159" s="360"/>
      <c r="AK159" s="360"/>
      <c r="AL159" s="360"/>
      <c r="AM159" s="360"/>
      <c r="AN159" s="360"/>
      <c r="AO159" s="360"/>
      <c r="AP159" s="360"/>
      <c r="AQ159" s="360"/>
      <c r="AR159" s="360"/>
      <c r="AS159" s="360"/>
      <c r="AT159" s="360"/>
      <c r="AU159" s="360"/>
      <c r="AV159" s="360"/>
      <c r="AW159" s="360"/>
      <c r="AX159" s="360"/>
      <c r="AY159" s="360"/>
      <c r="AZ159" s="360"/>
      <c r="BA159" s="360"/>
      <c r="BB159" s="360"/>
      <c r="BC159" s="360"/>
      <c r="BD159" s="360"/>
      <c r="BE159" s="360"/>
      <c r="BF159" s="360"/>
      <c r="BG159" s="360"/>
      <c r="BH159" s="360"/>
      <c r="BI159" s="360"/>
      <c r="BJ159" s="360"/>
      <c r="BK159" s="360"/>
    </row>
    <row r="160" spans="1:63" s="467" customFormat="1">
      <c r="A160" s="360"/>
      <c r="B160" s="360"/>
      <c r="C160" s="464"/>
      <c r="D160" s="464"/>
      <c r="E160" s="464"/>
      <c r="F160" s="465"/>
      <c r="G160" s="465"/>
      <c r="H160" s="465"/>
      <c r="I160" s="465"/>
      <c r="J160" s="465"/>
      <c r="K160" s="465"/>
      <c r="L160" s="466"/>
      <c r="M160" s="466"/>
      <c r="N160" s="466"/>
      <c r="O160" s="466"/>
      <c r="T160" s="468"/>
      <c r="U160" s="468"/>
      <c r="V160" s="468"/>
      <c r="W160" s="468"/>
      <c r="AB160" s="468"/>
      <c r="AC160" s="468"/>
      <c r="AD160" s="468"/>
      <c r="AE160" s="469"/>
      <c r="AF160" s="360"/>
      <c r="AG160" s="360"/>
      <c r="AH160" s="360"/>
      <c r="AI160" s="360"/>
      <c r="AJ160" s="360"/>
      <c r="AK160" s="360"/>
      <c r="AL160" s="360"/>
      <c r="AM160" s="360"/>
      <c r="AN160" s="360"/>
      <c r="AO160" s="360"/>
      <c r="AP160" s="360"/>
      <c r="AQ160" s="360"/>
      <c r="AR160" s="360"/>
      <c r="AS160" s="360"/>
      <c r="AT160" s="360"/>
      <c r="AU160" s="360"/>
      <c r="AV160" s="360"/>
      <c r="AW160" s="360"/>
      <c r="AX160" s="360"/>
      <c r="AY160" s="360"/>
      <c r="AZ160" s="360"/>
      <c r="BA160" s="360"/>
      <c r="BB160" s="360"/>
      <c r="BC160" s="360"/>
      <c r="BD160" s="360"/>
      <c r="BE160" s="360"/>
      <c r="BF160" s="360"/>
      <c r="BG160" s="360"/>
      <c r="BH160" s="360"/>
      <c r="BI160" s="360"/>
      <c r="BJ160" s="360"/>
      <c r="BK160" s="360"/>
    </row>
    <row r="161" spans="1:63" s="467" customFormat="1">
      <c r="A161" s="360"/>
      <c r="B161" s="360"/>
      <c r="C161" s="464"/>
      <c r="D161" s="464"/>
      <c r="E161" s="464"/>
      <c r="F161" s="465"/>
      <c r="G161" s="465"/>
      <c r="H161" s="465"/>
      <c r="I161" s="465"/>
      <c r="J161" s="465"/>
      <c r="K161" s="465"/>
      <c r="L161" s="466"/>
      <c r="M161" s="466"/>
      <c r="N161" s="466"/>
      <c r="O161" s="466"/>
      <c r="T161" s="468"/>
      <c r="U161" s="468"/>
      <c r="V161" s="468"/>
      <c r="W161" s="468"/>
      <c r="AB161" s="468"/>
      <c r="AC161" s="468"/>
      <c r="AD161" s="468"/>
      <c r="AE161" s="469"/>
      <c r="AF161" s="360"/>
      <c r="AG161" s="360"/>
      <c r="AH161" s="360"/>
      <c r="AI161" s="360"/>
      <c r="AJ161" s="360"/>
      <c r="AK161" s="360"/>
      <c r="AL161" s="360"/>
      <c r="AM161" s="360"/>
      <c r="AN161" s="360"/>
      <c r="AO161" s="360"/>
      <c r="AP161" s="360"/>
      <c r="AQ161" s="360"/>
      <c r="AR161" s="360"/>
      <c r="AS161" s="360"/>
      <c r="AT161" s="360"/>
      <c r="AU161" s="360"/>
      <c r="AV161" s="360"/>
      <c r="AW161" s="360"/>
      <c r="AX161" s="360"/>
      <c r="AY161" s="360"/>
      <c r="AZ161" s="360"/>
      <c r="BA161" s="360"/>
      <c r="BB161" s="360"/>
      <c r="BC161" s="360"/>
      <c r="BD161" s="360"/>
      <c r="BE161" s="360"/>
      <c r="BF161" s="360"/>
      <c r="BG161" s="360"/>
      <c r="BH161" s="360"/>
      <c r="BI161" s="360"/>
      <c r="BJ161" s="360"/>
      <c r="BK161" s="360"/>
    </row>
    <row r="162" spans="1:63" s="467" customFormat="1">
      <c r="A162" s="360"/>
      <c r="B162" s="360"/>
      <c r="C162" s="464"/>
      <c r="D162" s="464"/>
      <c r="E162" s="464"/>
      <c r="F162" s="465"/>
      <c r="G162" s="465"/>
      <c r="H162" s="465"/>
      <c r="I162" s="465"/>
      <c r="J162" s="465"/>
      <c r="K162" s="465"/>
      <c r="L162" s="466"/>
      <c r="M162" s="466"/>
      <c r="N162" s="466"/>
      <c r="O162" s="466"/>
      <c r="T162" s="468"/>
      <c r="U162" s="468"/>
      <c r="V162" s="468"/>
      <c r="W162" s="468"/>
      <c r="AB162" s="468"/>
      <c r="AC162" s="468"/>
      <c r="AD162" s="468"/>
      <c r="AE162" s="469"/>
      <c r="AF162" s="360"/>
      <c r="AG162" s="360"/>
      <c r="AH162" s="360"/>
      <c r="AI162" s="360"/>
      <c r="AJ162" s="360"/>
      <c r="AK162" s="360"/>
      <c r="AL162" s="360"/>
      <c r="AM162" s="360"/>
      <c r="AN162" s="360"/>
      <c r="AO162" s="360"/>
      <c r="AP162" s="360"/>
      <c r="AQ162" s="360"/>
      <c r="AR162" s="360"/>
      <c r="AS162" s="360"/>
      <c r="AT162" s="360"/>
      <c r="AU162" s="360"/>
      <c r="AV162" s="360"/>
      <c r="AW162" s="360"/>
      <c r="AX162" s="360"/>
      <c r="AY162" s="360"/>
      <c r="AZ162" s="360"/>
      <c r="BA162" s="360"/>
      <c r="BB162" s="360"/>
      <c r="BC162" s="360"/>
      <c r="BD162" s="360"/>
      <c r="BE162" s="360"/>
      <c r="BF162" s="360"/>
      <c r="BG162" s="360"/>
      <c r="BH162" s="360"/>
      <c r="BI162" s="360"/>
      <c r="BJ162" s="360"/>
      <c r="BK162" s="360"/>
    </row>
    <row r="163" spans="1:63" s="467" customFormat="1">
      <c r="A163" s="360"/>
      <c r="B163" s="360"/>
      <c r="C163" s="464"/>
      <c r="D163" s="464"/>
      <c r="E163" s="464"/>
      <c r="F163" s="465"/>
      <c r="G163" s="465"/>
      <c r="H163" s="465"/>
      <c r="I163" s="465"/>
      <c r="J163" s="465"/>
      <c r="K163" s="465"/>
      <c r="L163" s="466"/>
      <c r="M163" s="466"/>
      <c r="N163" s="466"/>
      <c r="O163" s="466"/>
      <c r="T163" s="468"/>
      <c r="U163" s="468"/>
      <c r="V163" s="468"/>
      <c r="W163" s="468"/>
      <c r="AB163" s="468"/>
      <c r="AC163" s="468"/>
      <c r="AD163" s="468"/>
      <c r="AE163" s="469"/>
      <c r="AF163" s="360"/>
      <c r="AG163" s="360"/>
      <c r="AH163" s="360"/>
      <c r="AI163" s="360"/>
      <c r="AJ163" s="360"/>
      <c r="AK163" s="360"/>
      <c r="AL163" s="360"/>
      <c r="AM163" s="360"/>
      <c r="AN163" s="360"/>
      <c r="AO163" s="360"/>
      <c r="AP163" s="360"/>
      <c r="AQ163" s="360"/>
      <c r="AR163" s="360"/>
      <c r="AS163" s="360"/>
      <c r="AT163" s="360"/>
      <c r="AU163" s="360"/>
      <c r="AV163" s="360"/>
      <c r="AW163" s="360"/>
      <c r="AX163" s="360"/>
      <c r="AY163" s="360"/>
      <c r="AZ163" s="360"/>
      <c r="BA163" s="360"/>
      <c r="BB163" s="360"/>
      <c r="BC163" s="360"/>
      <c r="BD163" s="360"/>
      <c r="BE163" s="360"/>
      <c r="BF163" s="360"/>
      <c r="BG163" s="360"/>
      <c r="BH163" s="360"/>
      <c r="BI163" s="360"/>
      <c r="BJ163" s="360"/>
      <c r="BK163" s="360"/>
    </row>
    <row r="164" spans="1:63" s="467" customFormat="1">
      <c r="A164" s="360"/>
      <c r="B164" s="360"/>
      <c r="C164" s="464"/>
      <c r="D164" s="464"/>
      <c r="E164" s="464"/>
      <c r="F164" s="465"/>
      <c r="G164" s="465"/>
      <c r="H164" s="465"/>
      <c r="I164" s="465"/>
      <c r="J164" s="465"/>
      <c r="K164" s="465"/>
      <c r="L164" s="466"/>
      <c r="M164" s="466"/>
      <c r="N164" s="466"/>
      <c r="O164" s="466"/>
      <c r="T164" s="468"/>
      <c r="U164" s="468"/>
      <c r="V164" s="468"/>
      <c r="W164" s="468"/>
      <c r="AB164" s="468"/>
      <c r="AC164" s="468"/>
      <c r="AD164" s="468"/>
      <c r="AE164" s="469"/>
      <c r="AF164" s="360"/>
      <c r="AG164" s="360"/>
      <c r="AH164" s="360"/>
      <c r="AI164" s="360"/>
      <c r="AJ164" s="360"/>
      <c r="AK164" s="360"/>
      <c r="AL164" s="360"/>
      <c r="AM164" s="360"/>
      <c r="AN164" s="360"/>
      <c r="AO164" s="360"/>
      <c r="AP164" s="360"/>
      <c r="AQ164" s="360"/>
      <c r="AR164" s="360"/>
      <c r="AS164" s="360"/>
      <c r="AT164" s="360"/>
      <c r="AU164" s="360"/>
      <c r="AV164" s="360"/>
      <c r="AW164" s="360"/>
      <c r="AX164" s="360"/>
      <c r="AY164" s="360"/>
      <c r="AZ164" s="360"/>
      <c r="BA164" s="360"/>
      <c r="BB164" s="360"/>
      <c r="BC164" s="360"/>
      <c r="BD164" s="360"/>
      <c r="BE164" s="360"/>
      <c r="BF164" s="360"/>
      <c r="BG164" s="360"/>
      <c r="BH164" s="360"/>
      <c r="BI164" s="360"/>
      <c r="BJ164" s="360"/>
      <c r="BK164" s="360"/>
    </row>
    <row r="165" spans="1:63" s="467" customFormat="1">
      <c r="A165" s="360"/>
      <c r="B165" s="360"/>
      <c r="C165" s="464"/>
      <c r="D165" s="464"/>
      <c r="E165" s="464"/>
      <c r="F165" s="465"/>
      <c r="G165" s="465"/>
      <c r="H165" s="465"/>
      <c r="I165" s="465"/>
      <c r="J165" s="465"/>
      <c r="K165" s="465"/>
      <c r="L165" s="466"/>
      <c r="M165" s="466"/>
      <c r="N165" s="466"/>
      <c r="O165" s="466"/>
      <c r="T165" s="468"/>
      <c r="U165" s="468"/>
      <c r="V165" s="468"/>
      <c r="W165" s="468"/>
      <c r="AB165" s="468"/>
      <c r="AC165" s="468"/>
      <c r="AD165" s="468"/>
      <c r="AE165" s="469"/>
      <c r="AF165" s="360"/>
      <c r="AG165" s="360"/>
      <c r="AH165" s="360"/>
      <c r="AI165" s="360"/>
      <c r="AJ165" s="360"/>
      <c r="AK165" s="360"/>
      <c r="AL165" s="360"/>
      <c r="AM165" s="360"/>
      <c r="AN165" s="360"/>
      <c r="AO165" s="360"/>
      <c r="AP165" s="360"/>
      <c r="AQ165" s="360"/>
      <c r="AR165" s="360"/>
      <c r="AS165" s="360"/>
      <c r="AT165" s="360"/>
      <c r="AU165" s="360"/>
      <c r="AV165" s="360"/>
      <c r="AW165" s="360"/>
      <c r="AX165" s="360"/>
      <c r="AY165" s="360"/>
      <c r="AZ165" s="360"/>
      <c r="BA165" s="360"/>
      <c r="BB165" s="360"/>
      <c r="BC165" s="360"/>
      <c r="BD165" s="360"/>
      <c r="BE165" s="360"/>
      <c r="BF165" s="360"/>
      <c r="BG165" s="360"/>
      <c r="BH165" s="360"/>
      <c r="BI165" s="360"/>
      <c r="BJ165" s="360"/>
      <c r="BK165" s="360"/>
    </row>
    <row r="166" spans="1:63" s="467" customFormat="1">
      <c r="A166" s="360"/>
      <c r="B166" s="360"/>
      <c r="C166" s="464"/>
      <c r="D166" s="464"/>
      <c r="E166" s="464"/>
      <c r="F166" s="465"/>
      <c r="G166" s="465"/>
      <c r="H166" s="465"/>
      <c r="I166" s="465"/>
      <c r="J166" s="465"/>
      <c r="K166" s="465"/>
      <c r="L166" s="466"/>
      <c r="M166" s="466"/>
      <c r="N166" s="466"/>
      <c r="O166" s="466"/>
      <c r="T166" s="468"/>
      <c r="U166" s="468"/>
      <c r="V166" s="468"/>
      <c r="W166" s="468"/>
      <c r="AB166" s="468"/>
      <c r="AC166" s="468"/>
      <c r="AD166" s="468"/>
      <c r="AE166" s="469"/>
      <c r="AF166" s="360"/>
      <c r="AG166" s="360"/>
      <c r="AH166" s="360"/>
      <c r="AI166" s="360"/>
      <c r="AJ166" s="360"/>
      <c r="AK166" s="360"/>
      <c r="AL166" s="360"/>
      <c r="AM166" s="360"/>
      <c r="AN166" s="360"/>
      <c r="AO166" s="360"/>
      <c r="AP166" s="360"/>
      <c r="AQ166" s="360"/>
      <c r="AR166" s="360"/>
      <c r="AS166" s="360"/>
      <c r="AT166" s="360"/>
      <c r="AU166" s="360"/>
      <c r="AV166" s="360"/>
      <c r="AW166" s="360"/>
      <c r="AX166" s="360"/>
      <c r="AY166" s="360"/>
      <c r="AZ166" s="360"/>
      <c r="BA166" s="360"/>
      <c r="BB166" s="360"/>
      <c r="BC166" s="360"/>
      <c r="BD166" s="360"/>
      <c r="BE166" s="360"/>
      <c r="BF166" s="360"/>
      <c r="BG166" s="360"/>
      <c r="BH166" s="360"/>
      <c r="BI166" s="360"/>
      <c r="BJ166" s="360"/>
      <c r="BK166" s="360"/>
    </row>
    <row r="167" spans="1:63" s="467" customFormat="1">
      <c r="A167" s="360"/>
      <c r="B167" s="360"/>
      <c r="C167" s="464"/>
      <c r="D167" s="464"/>
      <c r="E167" s="464"/>
      <c r="F167" s="465"/>
      <c r="G167" s="465"/>
      <c r="H167" s="465"/>
      <c r="I167" s="465"/>
      <c r="J167" s="465"/>
      <c r="K167" s="465"/>
      <c r="L167" s="466"/>
      <c r="M167" s="466"/>
      <c r="N167" s="466"/>
      <c r="O167" s="466"/>
      <c r="T167" s="468"/>
      <c r="U167" s="468"/>
      <c r="V167" s="468"/>
      <c r="W167" s="468"/>
      <c r="AB167" s="468"/>
      <c r="AC167" s="468"/>
      <c r="AD167" s="468"/>
      <c r="AE167" s="469"/>
      <c r="AF167" s="360"/>
      <c r="AG167" s="360"/>
      <c r="AH167" s="360"/>
      <c r="AI167" s="360"/>
      <c r="AJ167" s="360"/>
      <c r="AK167" s="360"/>
      <c r="AL167" s="360"/>
      <c r="AM167" s="360"/>
      <c r="AN167" s="360"/>
      <c r="AO167" s="360"/>
      <c r="AP167" s="360"/>
      <c r="AQ167" s="360"/>
      <c r="AR167" s="360"/>
      <c r="AS167" s="360"/>
      <c r="AT167" s="360"/>
      <c r="AU167" s="360"/>
      <c r="AV167" s="360"/>
      <c r="AW167" s="360"/>
      <c r="AX167" s="360"/>
      <c r="AY167" s="360"/>
      <c r="AZ167" s="360"/>
      <c r="BA167" s="360"/>
      <c r="BB167" s="360"/>
      <c r="BC167" s="360"/>
      <c r="BD167" s="360"/>
      <c r="BE167" s="360"/>
      <c r="BF167" s="360"/>
      <c r="BG167" s="360"/>
      <c r="BH167" s="360"/>
      <c r="BI167" s="360"/>
      <c r="BJ167" s="360"/>
      <c r="BK167" s="360"/>
    </row>
    <row r="168" spans="1:63" s="467" customFormat="1">
      <c r="A168" s="360"/>
      <c r="B168" s="360"/>
      <c r="C168" s="464"/>
      <c r="D168" s="464"/>
      <c r="E168" s="464"/>
      <c r="F168" s="465"/>
      <c r="G168" s="465"/>
      <c r="H168" s="465"/>
      <c r="I168" s="465"/>
      <c r="J168" s="465"/>
      <c r="K168" s="465"/>
      <c r="L168" s="466"/>
      <c r="M168" s="466"/>
      <c r="N168" s="466"/>
      <c r="O168" s="466"/>
      <c r="T168" s="468"/>
      <c r="U168" s="468"/>
      <c r="V168" s="468"/>
      <c r="W168" s="468"/>
      <c r="AB168" s="468"/>
      <c r="AC168" s="468"/>
      <c r="AD168" s="468"/>
      <c r="AE168" s="469"/>
      <c r="AF168" s="360"/>
      <c r="AG168" s="360"/>
      <c r="AH168" s="360"/>
      <c r="AI168" s="360"/>
      <c r="AJ168" s="360"/>
      <c r="AK168" s="360"/>
      <c r="AL168" s="360"/>
      <c r="AM168" s="360"/>
      <c r="AN168" s="360"/>
      <c r="AO168" s="360"/>
      <c r="AP168" s="360"/>
      <c r="AQ168" s="360"/>
      <c r="AR168" s="360"/>
      <c r="AS168" s="360"/>
      <c r="AT168" s="360"/>
      <c r="AU168" s="360"/>
      <c r="AV168" s="360"/>
      <c r="AW168" s="360"/>
      <c r="AX168" s="360"/>
      <c r="AY168" s="360"/>
      <c r="AZ168" s="360"/>
      <c r="BA168" s="360"/>
      <c r="BB168" s="360"/>
      <c r="BC168" s="360"/>
      <c r="BD168" s="360"/>
      <c r="BE168" s="360"/>
      <c r="BF168" s="360"/>
      <c r="BG168" s="360"/>
      <c r="BH168" s="360"/>
      <c r="BI168" s="360"/>
      <c r="BJ168" s="360"/>
      <c r="BK168" s="360"/>
    </row>
    <row r="169" spans="1:63" s="467" customFormat="1">
      <c r="A169" s="360"/>
      <c r="B169" s="360"/>
      <c r="C169" s="464"/>
      <c r="D169" s="464"/>
      <c r="E169" s="464"/>
      <c r="F169" s="465"/>
      <c r="G169" s="465"/>
      <c r="H169" s="465"/>
      <c r="I169" s="465"/>
      <c r="J169" s="465"/>
      <c r="K169" s="465"/>
      <c r="L169" s="466"/>
      <c r="M169" s="466"/>
      <c r="N169" s="466"/>
      <c r="O169" s="466"/>
      <c r="T169" s="468"/>
      <c r="U169" s="468"/>
      <c r="V169" s="468"/>
      <c r="W169" s="468"/>
      <c r="AB169" s="468"/>
      <c r="AC169" s="468"/>
      <c r="AD169" s="468"/>
      <c r="AE169" s="469"/>
      <c r="AF169" s="360"/>
      <c r="AG169" s="360"/>
      <c r="AH169" s="360"/>
      <c r="AI169" s="360"/>
      <c r="AJ169" s="360"/>
      <c r="AK169" s="360"/>
      <c r="AL169" s="360"/>
      <c r="AM169" s="360"/>
      <c r="AN169" s="360"/>
      <c r="AO169" s="360"/>
      <c r="AP169" s="360"/>
      <c r="AQ169" s="360"/>
      <c r="AR169" s="360"/>
      <c r="AS169" s="360"/>
      <c r="AT169" s="360"/>
      <c r="AU169" s="360"/>
      <c r="AV169" s="360"/>
      <c r="AW169" s="360"/>
      <c r="AX169" s="360"/>
      <c r="AY169" s="360"/>
      <c r="AZ169" s="360"/>
      <c r="BA169" s="360"/>
      <c r="BB169" s="360"/>
      <c r="BC169" s="360"/>
      <c r="BD169" s="360"/>
      <c r="BE169" s="360"/>
      <c r="BF169" s="360"/>
      <c r="BG169" s="360"/>
      <c r="BH169" s="360"/>
      <c r="BI169" s="360"/>
      <c r="BJ169" s="360"/>
      <c r="BK169" s="360"/>
    </row>
    <row r="170" spans="1:63" s="467" customFormat="1">
      <c r="A170" s="360"/>
      <c r="B170" s="360"/>
      <c r="C170" s="464"/>
      <c r="D170" s="464"/>
      <c r="E170" s="464"/>
      <c r="F170" s="465"/>
      <c r="G170" s="465"/>
      <c r="H170" s="465"/>
      <c r="I170" s="465"/>
      <c r="J170" s="465"/>
      <c r="K170" s="465"/>
      <c r="L170" s="466"/>
      <c r="M170" s="466"/>
      <c r="N170" s="466"/>
      <c r="O170" s="466"/>
      <c r="T170" s="468"/>
      <c r="U170" s="468"/>
      <c r="V170" s="468"/>
      <c r="W170" s="468"/>
      <c r="AB170" s="468"/>
      <c r="AC170" s="468"/>
      <c r="AD170" s="468"/>
      <c r="AE170" s="469"/>
      <c r="AF170" s="360"/>
      <c r="AG170" s="360"/>
      <c r="AH170" s="360"/>
      <c r="AI170" s="360"/>
      <c r="AJ170" s="360"/>
      <c r="AK170" s="360"/>
      <c r="AL170" s="360"/>
      <c r="AM170" s="360"/>
      <c r="AN170" s="360"/>
      <c r="AO170" s="360"/>
      <c r="AP170" s="360"/>
      <c r="AQ170" s="360"/>
      <c r="AR170" s="360"/>
      <c r="AS170" s="360"/>
      <c r="AT170" s="360"/>
      <c r="AU170" s="360"/>
      <c r="AV170" s="360"/>
      <c r="AW170" s="360"/>
      <c r="AX170" s="360"/>
      <c r="AY170" s="360"/>
      <c r="AZ170" s="360"/>
      <c r="BA170" s="360"/>
      <c r="BB170" s="360"/>
      <c r="BC170" s="360"/>
      <c r="BD170" s="360"/>
      <c r="BE170" s="360"/>
      <c r="BF170" s="360"/>
      <c r="BG170" s="360"/>
      <c r="BH170" s="360"/>
      <c r="BI170" s="360"/>
      <c r="BJ170" s="360"/>
      <c r="BK170" s="360"/>
    </row>
    <row r="171" spans="1:63" s="467" customFormat="1">
      <c r="A171" s="360"/>
      <c r="B171" s="360"/>
      <c r="C171" s="464"/>
      <c r="D171" s="464"/>
      <c r="E171" s="464"/>
      <c r="F171" s="465"/>
      <c r="G171" s="465"/>
      <c r="H171" s="465"/>
      <c r="I171" s="465"/>
      <c r="J171" s="465"/>
      <c r="K171" s="465"/>
      <c r="L171" s="466"/>
      <c r="M171" s="466"/>
      <c r="N171" s="466"/>
      <c r="O171" s="466"/>
      <c r="T171" s="468"/>
      <c r="U171" s="468"/>
      <c r="V171" s="468"/>
      <c r="W171" s="468"/>
      <c r="AB171" s="468"/>
      <c r="AC171" s="468"/>
      <c r="AD171" s="468"/>
      <c r="AE171" s="469"/>
      <c r="AF171" s="360"/>
      <c r="AG171" s="360"/>
      <c r="AH171" s="360"/>
      <c r="AI171" s="360"/>
      <c r="AJ171" s="360"/>
      <c r="AK171" s="360"/>
      <c r="AL171" s="360"/>
      <c r="AM171" s="360"/>
      <c r="AN171" s="360"/>
      <c r="AO171" s="360"/>
      <c r="AP171" s="360"/>
      <c r="AQ171" s="360"/>
      <c r="AR171" s="360"/>
      <c r="AS171" s="360"/>
      <c r="AT171" s="360"/>
      <c r="AU171" s="360"/>
      <c r="AV171" s="360"/>
      <c r="AW171" s="360"/>
      <c r="AX171" s="360"/>
      <c r="AY171" s="360"/>
      <c r="AZ171" s="360"/>
      <c r="BA171" s="360"/>
      <c r="BB171" s="360"/>
      <c r="BC171" s="360"/>
      <c r="BD171" s="360"/>
      <c r="BE171" s="360"/>
      <c r="BF171" s="360"/>
      <c r="BG171" s="360"/>
      <c r="BH171" s="360"/>
      <c r="BI171" s="360"/>
      <c r="BJ171" s="360"/>
      <c r="BK171" s="360"/>
    </row>
    <row r="172" spans="1:63" s="467" customFormat="1">
      <c r="A172" s="360"/>
      <c r="B172" s="360"/>
      <c r="C172" s="464"/>
      <c r="D172" s="464"/>
      <c r="E172" s="464"/>
      <c r="F172" s="465"/>
      <c r="G172" s="465"/>
      <c r="H172" s="465"/>
      <c r="I172" s="465"/>
      <c r="J172" s="465"/>
      <c r="K172" s="465"/>
      <c r="L172" s="466"/>
      <c r="M172" s="466"/>
      <c r="N172" s="466"/>
      <c r="O172" s="466"/>
      <c r="T172" s="468"/>
      <c r="U172" s="468"/>
      <c r="V172" s="468"/>
      <c r="W172" s="468"/>
      <c r="AB172" s="468"/>
      <c r="AC172" s="468"/>
      <c r="AD172" s="468"/>
      <c r="AE172" s="469"/>
      <c r="AF172" s="360"/>
      <c r="AG172" s="360"/>
      <c r="AH172" s="360"/>
      <c r="AI172" s="360"/>
      <c r="AJ172" s="360"/>
      <c r="AK172" s="360"/>
      <c r="AL172" s="360"/>
      <c r="AM172" s="360"/>
      <c r="AN172" s="360"/>
      <c r="AO172" s="360"/>
      <c r="AP172" s="360"/>
      <c r="AQ172" s="360"/>
      <c r="AR172" s="360"/>
      <c r="AS172" s="360"/>
      <c r="AT172" s="360"/>
      <c r="AU172" s="360"/>
      <c r="AV172" s="360"/>
      <c r="AW172" s="360"/>
      <c r="AX172" s="360"/>
      <c r="AY172" s="360"/>
      <c r="AZ172" s="360"/>
      <c r="BA172" s="360"/>
      <c r="BB172" s="360"/>
      <c r="BC172" s="360"/>
      <c r="BD172" s="360"/>
      <c r="BE172" s="360"/>
      <c r="BF172" s="360"/>
      <c r="BG172" s="360"/>
      <c r="BH172" s="360"/>
      <c r="BI172" s="360"/>
      <c r="BJ172" s="360"/>
      <c r="BK172" s="360"/>
    </row>
    <row r="173" spans="1:63" s="467" customFormat="1">
      <c r="A173" s="360"/>
      <c r="B173" s="360"/>
      <c r="C173" s="464"/>
      <c r="D173" s="464"/>
      <c r="E173" s="464"/>
      <c r="F173" s="465"/>
      <c r="G173" s="465"/>
      <c r="H173" s="465"/>
      <c r="I173" s="465"/>
      <c r="J173" s="465"/>
      <c r="K173" s="465"/>
      <c r="L173" s="466"/>
      <c r="M173" s="466"/>
      <c r="N173" s="466"/>
      <c r="O173" s="466"/>
      <c r="T173" s="468"/>
      <c r="U173" s="468"/>
      <c r="V173" s="468"/>
      <c r="W173" s="468"/>
      <c r="AB173" s="468"/>
      <c r="AC173" s="468"/>
      <c r="AD173" s="468"/>
      <c r="AE173" s="469"/>
      <c r="AF173" s="360"/>
      <c r="AG173" s="360"/>
      <c r="AH173" s="360"/>
      <c r="AI173" s="360"/>
      <c r="AJ173" s="360"/>
      <c r="AK173" s="360"/>
      <c r="AL173" s="360"/>
      <c r="AM173" s="360"/>
      <c r="AN173" s="360"/>
      <c r="AO173" s="360"/>
      <c r="AP173" s="360"/>
      <c r="AQ173" s="360"/>
      <c r="AR173" s="360"/>
      <c r="AS173" s="360"/>
      <c r="AT173" s="360"/>
      <c r="AU173" s="360"/>
      <c r="AV173" s="360"/>
      <c r="AW173" s="360"/>
      <c r="AX173" s="360"/>
      <c r="AY173" s="360"/>
      <c r="AZ173" s="360"/>
      <c r="BA173" s="360"/>
      <c r="BB173" s="360"/>
      <c r="BC173" s="360"/>
      <c r="BD173" s="360"/>
      <c r="BE173" s="360"/>
      <c r="BF173" s="360"/>
      <c r="BG173" s="360"/>
      <c r="BH173" s="360"/>
      <c r="BI173" s="360"/>
      <c r="BJ173" s="360"/>
      <c r="BK173" s="360"/>
    </row>
    <row r="174" spans="1:63" s="467" customFormat="1">
      <c r="A174" s="360"/>
      <c r="B174" s="360"/>
      <c r="C174" s="464"/>
      <c r="D174" s="464"/>
      <c r="E174" s="464"/>
      <c r="F174" s="465"/>
      <c r="G174" s="465"/>
      <c r="H174" s="465"/>
      <c r="I174" s="465"/>
      <c r="J174" s="465"/>
      <c r="K174" s="465"/>
      <c r="L174" s="466"/>
      <c r="M174" s="466"/>
      <c r="N174" s="466"/>
      <c r="O174" s="466"/>
      <c r="T174" s="468"/>
      <c r="U174" s="468"/>
      <c r="V174" s="468"/>
      <c r="W174" s="468"/>
      <c r="AB174" s="468"/>
      <c r="AC174" s="468"/>
      <c r="AD174" s="468"/>
      <c r="AE174" s="469"/>
      <c r="AF174" s="360"/>
      <c r="AG174" s="360"/>
      <c r="AH174" s="360"/>
      <c r="AI174" s="360"/>
      <c r="AJ174" s="360"/>
      <c r="AK174" s="360"/>
      <c r="AL174" s="360"/>
      <c r="AM174" s="360"/>
      <c r="AN174" s="360"/>
      <c r="AO174" s="360"/>
      <c r="AP174" s="360"/>
      <c r="AQ174" s="360"/>
      <c r="AR174" s="360"/>
      <c r="AS174" s="360"/>
      <c r="AT174" s="360"/>
      <c r="AU174" s="360"/>
      <c r="AV174" s="360"/>
      <c r="AW174" s="360"/>
      <c r="AX174" s="360"/>
      <c r="AY174" s="360"/>
      <c r="AZ174" s="360"/>
      <c r="BA174" s="360"/>
      <c r="BB174" s="360"/>
      <c r="BC174" s="360"/>
      <c r="BD174" s="360"/>
      <c r="BE174" s="360"/>
      <c r="BF174" s="360"/>
      <c r="BG174" s="360"/>
      <c r="BH174" s="360"/>
      <c r="BI174" s="360"/>
      <c r="BJ174" s="360"/>
      <c r="BK174" s="360"/>
    </row>
    <row r="175" spans="1:63" s="467" customFormat="1">
      <c r="A175" s="360"/>
      <c r="B175" s="360"/>
      <c r="C175" s="464"/>
      <c r="D175" s="464"/>
      <c r="E175" s="464"/>
      <c r="F175" s="465"/>
      <c r="G175" s="465"/>
      <c r="H175" s="465"/>
      <c r="I175" s="465"/>
      <c r="J175" s="465"/>
      <c r="K175" s="465"/>
      <c r="L175" s="466"/>
      <c r="M175" s="466"/>
      <c r="N175" s="466"/>
      <c r="O175" s="466"/>
      <c r="T175" s="468"/>
      <c r="U175" s="468"/>
      <c r="V175" s="468"/>
      <c r="W175" s="468"/>
      <c r="AB175" s="468"/>
      <c r="AC175" s="468"/>
      <c r="AD175" s="468"/>
      <c r="AE175" s="469"/>
      <c r="AF175" s="360"/>
      <c r="AG175" s="360"/>
      <c r="AH175" s="360"/>
      <c r="AI175" s="360"/>
      <c r="AJ175" s="360"/>
      <c r="AK175" s="360"/>
      <c r="AL175" s="360"/>
      <c r="AM175" s="360"/>
      <c r="AN175" s="360"/>
      <c r="AO175" s="360"/>
      <c r="AP175" s="360"/>
      <c r="AQ175" s="360"/>
      <c r="AR175" s="360"/>
      <c r="AS175" s="360"/>
      <c r="AT175" s="360"/>
      <c r="AU175" s="360"/>
      <c r="AV175" s="360"/>
      <c r="AW175" s="360"/>
      <c r="AX175" s="360"/>
      <c r="AY175" s="360"/>
      <c r="AZ175" s="360"/>
      <c r="BA175" s="360"/>
      <c r="BB175" s="360"/>
      <c r="BC175" s="360"/>
      <c r="BD175" s="360"/>
      <c r="BE175" s="360"/>
      <c r="BF175" s="360"/>
      <c r="BG175" s="360"/>
      <c r="BH175" s="360"/>
      <c r="BI175" s="360"/>
      <c r="BJ175" s="360"/>
      <c r="BK175" s="360"/>
    </row>
    <row r="176" spans="1:63" s="467" customFormat="1">
      <c r="A176" s="360"/>
      <c r="B176" s="360"/>
      <c r="C176" s="464"/>
      <c r="D176" s="464"/>
      <c r="E176" s="464"/>
      <c r="F176" s="465"/>
      <c r="G176" s="465"/>
      <c r="H176" s="465"/>
      <c r="I176" s="465"/>
      <c r="J176" s="465"/>
      <c r="K176" s="465"/>
      <c r="L176" s="466"/>
      <c r="M176" s="466"/>
      <c r="N176" s="466"/>
      <c r="O176" s="466"/>
      <c r="T176" s="468"/>
      <c r="U176" s="468"/>
      <c r="V176" s="468"/>
      <c r="W176" s="468"/>
      <c r="AB176" s="468"/>
      <c r="AC176" s="468"/>
      <c r="AD176" s="468"/>
      <c r="AE176" s="469"/>
      <c r="AF176" s="360"/>
      <c r="AG176" s="360"/>
      <c r="AH176" s="360"/>
      <c r="AI176" s="360"/>
      <c r="AJ176" s="360"/>
      <c r="AK176" s="360"/>
      <c r="AL176" s="360"/>
      <c r="AM176" s="360"/>
      <c r="AN176" s="360"/>
      <c r="AO176" s="360"/>
      <c r="AP176" s="360"/>
      <c r="AQ176" s="360"/>
      <c r="AR176" s="360"/>
      <c r="AS176" s="360"/>
      <c r="AT176" s="360"/>
      <c r="AU176" s="360"/>
      <c r="AV176" s="360"/>
      <c r="AW176" s="360"/>
      <c r="AX176" s="360"/>
      <c r="AY176" s="360"/>
      <c r="AZ176" s="360"/>
      <c r="BA176" s="360"/>
      <c r="BB176" s="360"/>
      <c r="BC176" s="360"/>
      <c r="BD176" s="360"/>
      <c r="BE176" s="360"/>
      <c r="BF176" s="360"/>
      <c r="BG176" s="360"/>
      <c r="BH176" s="360"/>
      <c r="BI176" s="360"/>
      <c r="BJ176" s="360"/>
      <c r="BK176" s="360"/>
    </row>
    <row r="177" spans="1:63" s="467" customFormat="1">
      <c r="A177" s="360"/>
      <c r="B177" s="360"/>
      <c r="C177" s="464"/>
      <c r="D177" s="464"/>
      <c r="E177" s="464"/>
      <c r="F177" s="465"/>
      <c r="G177" s="465"/>
      <c r="H177" s="465"/>
      <c r="I177" s="465"/>
      <c r="J177" s="465"/>
      <c r="K177" s="465"/>
      <c r="L177" s="466"/>
      <c r="M177" s="466"/>
      <c r="N177" s="466"/>
      <c r="O177" s="466"/>
      <c r="T177" s="468"/>
      <c r="U177" s="468"/>
      <c r="V177" s="468"/>
      <c r="W177" s="468"/>
      <c r="AB177" s="468"/>
      <c r="AC177" s="468"/>
      <c r="AD177" s="468"/>
      <c r="AE177" s="469"/>
      <c r="AF177" s="360"/>
      <c r="AG177" s="360"/>
      <c r="AH177" s="360"/>
      <c r="AI177" s="360"/>
      <c r="AJ177" s="360"/>
      <c r="AK177" s="360"/>
      <c r="AL177" s="360"/>
      <c r="AM177" s="360"/>
      <c r="AN177" s="360"/>
      <c r="AO177" s="360"/>
      <c r="AP177" s="360"/>
      <c r="AQ177" s="360"/>
      <c r="AR177" s="360"/>
      <c r="AS177" s="360"/>
      <c r="AT177" s="360"/>
      <c r="AU177" s="360"/>
      <c r="AV177" s="360"/>
      <c r="AW177" s="360"/>
      <c r="AX177" s="360"/>
      <c r="AY177" s="360"/>
      <c r="AZ177" s="360"/>
      <c r="BA177" s="360"/>
      <c r="BB177" s="360"/>
      <c r="BC177" s="360"/>
      <c r="BD177" s="360"/>
      <c r="BE177" s="360"/>
      <c r="BF177" s="360"/>
      <c r="BG177" s="360"/>
      <c r="BH177" s="360"/>
      <c r="BI177" s="360"/>
      <c r="BJ177" s="360"/>
      <c r="BK177" s="360"/>
    </row>
    <row r="178" spans="1:63" s="467" customFormat="1">
      <c r="A178" s="360"/>
      <c r="B178" s="360"/>
      <c r="C178" s="464"/>
      <c r="D178" s="464"/>
      <c r="E178" s="464"/>
      <c r="F178" s="465"/>
      <c r="G178" s="465"/>
      <c r="H178" s="465"/>
      <c r="I178" s="465"/>
      <c r="J178" s="465"/>
      <c r="K178" s="465"/>
      <c r="L178" s="466"/>
      <c r="M178" s="466"/>
      <c r="N178" s="466"/>
      <c r="O178" s="466"/>
      <c r="T178" s="468"/>
      <c r="U178" s="468"/>
      <c r="V178" s="468"/>
      <c r="W178" s="468"/>
      <c r="AB178" s="468"/>
      <c r="AC178" s="468"/>
      <c r="AD178" s="468"/>
      <c r="AE178" s="469"/>
      <c r="AF178" s="360"/>
      <c r="AG178" s="360"/>
      <c r="AH178" s="360"/>
      <c r="AI178" s="360"/>
      <c r="AJ178" s="360"/>
      <c r="AK178" s="360"/>
      <c r="AL178" s="360"/>
      <c r="AM178" s="360"/>
      <c r="AN178" s="360"/>
      <c r="AO178" s="360"/>
      <c r="AP178" s="360"/>
      <c r="AQ178" s="360"/>
      <c r="AR178" s="360"/>
      <c r="AS178" s="360"/>
      <c r="AT178" s="360"/>
      <c r="AU178" s="360"/>
      <c r="AV178" s="360"/>
      <c r="AW178" s="360"/>
      <c r="AX178" s="360"/>
      <c r="AY178" s="360"/>
      <c r="AZ178" s="360"/>
      <c r="BA178" s="360"/>
      <c r="BB178" s="360"/>
      <c r="BC178" s="360"/>
      <c r="BD178" s="360"/>
      <c r="BE178" s="360"/>
      <c r="BF178" s="360"/>
      <c r="BG178" s="360"/>
      <c r="BH178" s="360"/>
      <c r="BI178" s="360"/>
      <c r="BJ178" s="360"/>
      <c r="BK178" s="360"/>
    </row>
    <row r="179" spans="1:63" s="467" customFormat="1">
      <c r="A179" s="360"/>
      <c r="B179" s="360"/>
      <c r="C179" s="464"/>
      <c r="D179" s="464"/>
      <c r="E179" s="464"/>
      <c r="F179" s="465"/>
      <c r="G179" s="465"/>
      <c r="H179" s="465"/>
      <c r="I179" s="465"/>
      <c r="J179" s="465"/>
      <c r="K179" s="465"/>
      <c r="L179" s="466"/>
      <c r="M179" s="466"/>
      <c r="N179" s="466"/>
      <c r="O179" s="466"/>
      <c r="T179" s="468"/>
      <c r="U179" s="468"/>
      <c r="V179" s="468"/>
      <c r="W179" s="468"/>
      <c r="AB179" s="468"/>
      <c r="AC179" s="468"/>
      <c r="AD179" s="468"/>
      <c r="AE179" s="469"/>
      <c r="AF179" s="360"/>
      <c r="AG179" s="360"/>
      <c r="AH179" s="360"/>
      <c r="AI179" s="360"/>
      <c r="AJ179" s="360"/>
      <c r="AK179" s="360"/>
      <c r="AL179" s="360"/>
      <c r="AM179" s="360"/>
      <c r="AN179" s="360"/>
      <c r="AO179" s="360"/>
      <c r="AP179" s="360"/>
      <c r="AQ179" s="360"/>
      <c r="AR179" s="360"/>
      <c r="AS179" s="360"/>
      <c r="AT179" s="360"/>
      <c r="AU179" s="360"/>
      <c r="AV179" s="360"/>
      <c r="AW179" s="360"/>
      <c r="AX179" s="360"/>
      <c r="AY179" s="360"/>
      <c r="AZ179" s="360"/>
      <c r="BA179" s="360"/>
      <c r="BB179" s="360"/>
      <c r="BC179" s="360"/>
      <c r="BD179" s="360"/>
      <c r="BE179" s="360"/>
      <c r="BF179" s="360"/>
      <c r="BG179" s="360"/>
      <c r="BH179" s="360"/>
      <c r="BI179" s="360"/>
      <c r="BJ179" s="360"/>
      <c r="BK179" s="360"/>
    </row>
    <row r="180" spans="1:63" s="467" customFormat="1">
      <c r="A180" s="360"/>
      <c r="B180" s="360"/>
      <c r="C180" s="464"/>
      <c r="D180" s="464"/>
      <c r="E180" s="464"/>
      <c r="F180" s="465"/>
      <c r="G180" s="465"/>
      <c r="H180" s="465"/>
      <c r="I180" s="465"/>
      <c r="J180" s="465"/>
      <c r="K180" s="465"/>
      <c r="L180" s="466"/>
      <c r="M180" s="466"/>
      <c r="N180" s="466"/>
      <c r="O180" s="466"/>
      <c r="T180" s="468"/>
      <c r="U180" s="468"/>
      <c r="V180" s="468"/>
      <c r="W180" s="468"/>
      <c r="AB180" s="468"/>
      <c r="AC180" s="468"/>
      <c r="AD180" s="468"/>
      <c r="AE180" s="469"/>
      <c r="AF180" s="360"/>
      <c r="AG180" s="360"/>
      <c r="AH180" s="360"/>
      <c r="AI180" s="360"/>
      <c r="AJ180" s="360"/>
      <c r="AK180" s="360"/>
      <c r="AL180" s="360"/>
      <c r="AM180" s="360"/>
      <c r="AN180" s="360"/>
      <c r="AO180" s="360"/>
      <c r="AP180" s="360"/>
      <c r="AQ180" s="360"/>
      <c r="AR180" s="360"/>
      <c r="AS180" s="360"/>
      <c r="AT180" s="360"/>
      <c r="AU180" s="360"/>
      <c r="AV180" s="360"/>
      <c r="AW180" s="360"/>
      <c r="AX180" s="360"/>
      <c r="AY180" s="360"/>
      <c r="AZ180" s="360"/>
      <c r="BA180" s="360"/>
      <c r="BB180" s="360"/>
      <c r="BC180" s="360"/>
      <c r="BD180" s="360"/>
      <c r="BE180" s="360"/>
      <c r="BF180" s="360"/>
      <c r="BG180" s="360"/>
      <c r="BH180" s="360"/>
      <c r="BI180" s="360"/>
      <c r="BJ180" s="360"/>
      <c r="BK180" s="360"/>
    </row>
    <row r="181" spans="1:63" s="467" customFormat="1">
      <c r="A181" s="360"/>
      <c r="B181" s="360"/>
      <c r="C181" s="464"/>
      <c r="D181" s="464"/>
      <c r="E181" s="464"/>
      <c r="F181" s="465"/>
      <c r="G181" s="465"/>
      <c r="H181" s="465"/>
      <c r="I181" s="465"/>
      <c r="J181" s="465"/>
      <c r="K181" s="465"/>
      <c r="L181" s="466"/>
      <c r="M181" s="466"/>
      <c r="N181" s="466"/>
      <c r="O181" s="466"/>
      <c r="T181" s="468"/>
      <c r="U181" s="468"/>
      <c r="V181" s="468"/>
      <c r="W181" s="468"/>
      <c r="AB181" s="468"/>
      <c r="AC181" s="468"/>
      <c r="AD181" s="468"/>
      <c r="AE181" s="469"/>
      <c r="AF181" s="360"/>
      <c r="AG181" s="360"/>
      <c r="AH181" s="360"/>
      <c r="AI181" s="360"/>
      <c r="AJ181" s="360"/>
      <c r="AK181" s="360"/>
      <c r="AL181" s="360"/>
      <c r="AM181" s="360"/>
      <c r="AN181" s="360"/>
      <c r="AO181" s="360"/>
      <c r="AP181" s="360"/>
      <c r="AQ181" s="360"/>
      <c r="AR181" s="360"/>
      <c r="AS181" s="360"/>
      <c r="AT181" s="360"/>
      <c r="AU181" s="360"/>
      <c r="AV181" s="360"/>
      <c r="AW181" s="360"/>
      <c r="AX181" s="360"/>
      <c r="AY181" s="360"/>
      <c r="AZ181" s="360"/>
      <c r="BA181" s="360"/>
      <c r="BB181" s="360"/>
      <c r="BC181" s="360"/>
      <c r="BD181" s="360"/>
      <c r="BE181" s="360"/>
      <c r="BF181" s="360"/>
      <c r="BG181" s="360"/>
      <c r="BH181" s="360"/>
      <c r="BI181" s="360"/>
      <c r="BJ181" s="360"/>
      <c r="BK181" s="360"/>
    </row>
    <row r="182" spans="1:63" s="467" customFormat="1">
      <c r="A182" s="360"/>
      <c r="B182" s="360"/>
      <c r="C182" s="464"/>
      <c r="D182" s="464"/>
      <c r="E182" s="464"/>
      <c r="F182" s="465"/>
      <c r="G182" s="465"/>
      <c r="H182" s="465"/>
      <c r="I182" s="465"/>
      <c r="J182" s="465"/>
      <c r="K182" s="465"/>
      <c r="L182" s="466"/>
      <c r="M182" s="466"/>
      <c r="N182" s="466"/>
      <c r="O182" s="466"/>
      <c r="T182" s="468"/>
      <c r="U182" s="468"/>
      <c r="V182" s="468"/>
      <c r="W182" s="468"/>
      <c r="AB182" s="468"/>
      <c r="AC182" s="468"/>
      <c r="AD182" s="468"/>
      <c r="AE182" s="469"/>
      <c r="AF182" s="360"/>
      <c r="AG182" s="360"/>
      <c r="AH182" s="360"/>
      <c r="AI182" s="360"/>
      <c r="AJ182" s="360"/>
      <c r="AK182" s="360"/>
      <c r="AL182" s="360"/>
      <c r="AM182" s="360"/>
      <c r="AN182" s="360"/>
      <c r="AO182" s="360"/>
      <c r="AP182" s="360"/>
      <c r="AQ182" s="360"/>
      <c r="AR182" s="360"/>
      <c r="AS182" s="360"/>
      <c r="AT182" s="360"/>
      <c r="AU182" s="360"/>
      <c r="AV182" s="360"/>
      <c r="AW182" s="360"/>
      <c r="AX182" s="360"/>
      <c r="AY182" s="360"/>
      <c r="AZ182" s="360"/>
      <c r="BA182" s="360"/>
      <c r="BB182" s="360"/>
      <c r="BC182" s="360"/>
      <c r="BD182" s="360"/>
      <c r="BE182" s="360"/>
      <c r="BF182" s="360"/>
      <c r="BG182" s="360"/>
      <c r="BH182" s="360"/>
      <c r="BI182" s="360"/>
      <c r="BJ182" s="360"/>
      <c r="BK182" s="360"/>
    </row>
    <row r="183" spans="1:63" s="467" customFormat="1">
      <c r="A183" s="360"/>
      <c r="B183" s="360"/>
      <c r="C183" s="464"/>
      <c r="D183" s="464"/>
      <c r="E183" s="464"/>
      <c r="F183" s="465"/>
      <c r="G183" s="465"/>
      <c r="H183" s="465"/>
      <c r="I183" s="465"/>
      <c r="J183" s="465"/>
      <c r="K183" s="465"/>
      <c r="L183" s="466"/>
      <c r="M183" s="466"/>
      <c r="N183" s="466"/>
      <c r="O183" s="466"/>
      <c r="T183" s="468"/>
      <c r="U183" s="468"/>
      <c r="V183" s="468"/>
      <c r="W183" s="468"/>
      <c r="AB183" s="468"/>
      <c r="AC183" s="468"/>
      <c r="AD183" s="468"/>
      <c r="AE183" s="469"/>
      <c r="AF183" s="360"/>
      <c r="AG183" s="360"/>
      <c r="AH183" s="360"/>
      <c r="AI183" s="360"/>
      <c r="AJ183" s="360"/>
      <c r="AK183" s="360"/>
      <c r="AL183" s="360"/>
      <c r="AM183" s="360"/>
      <c r="AN183" s="360"/>
      <c r="AO183" s="360"/>
      <c r="AP183" s="360"/>
      <c r="AQ183" s="360"/>
      <c r="AR183" s="360"/>
      <c r="AS183" s="360"/>
      <c r="AT183" s="360"/>
      <c r="AU183" s="360"/>
      <c r="AV183" s="360"/>
      <c r="AW183" s="360"/>
      <c r="AX183" s="360"/>
      <c r="AY183" s="360"/>
      <c r="AZ183" s="360"/>
      <c r="BA183" s="360"/>
      <c r="BB183" s="360"/>
      <c r="BC183" s="360"/>
      <c r="BD183" s="360"/>
      <c r="BE183" s="360"/>
      <c r="BF183" s="360"/>
      <c r="BG183" s="360"/>
      <c r="BH183" s="360"/>
      <c r="BI183" s="360"/>
      <c r="BJ183" s="360"/>
      <c r="BK183" s="360"/>
    </row>
    <row r="184" spans="1:63" s="467" customFormat="1">
      <c r="A184" s="360"/>
      <c r="B184" s="360"/>
      <c r="C184" s="464"/>
      <c r="D184" s="464"/>
      <c r="E184" s="464"/>
      <c r="F184" s="465"/>
      <c r="G184" s="465"/>
      <c r="H184" s="465"/>
      <c r="I184" s="465"/>
      <c r="J184" s="465"/>
      <c r="K184" s="465"/>
      <c r="L184" s="466"/>
      <c r="M184" s="466"/>
      <c r="N184" s="466"/>
      <c r="O184" s="466"/>
      <c r="T184" s="468"/>
      <c r="U184" s="468"/>
      <c r="V184" s="468"/>
      <c r="W184" s="468"/>
      <c r="AB184" s="468"/>
      <c r="AC184" s="468"/>
      <c r="AD184" s="468"/>
      <c r="AE184" s="469"/>
      <c r="AF184" s="360"/>
      <c r="AG184" s="360"/>
      <c r="AH184" s="360"/>
      <c r="AI184" s="360"/>
      <c r="AJ184" s="360"/>
      <c r="AK184" s="360"/>
      <c r="AL184" s="360"/>
      <c r="AM184" s="360"/>
      <c r="AN184" s="360"/>
      <c r="AO184" s="360"/>
      <c r="AP184" s="360"/>
      <c r="AQ184" s="360"/>
      <c r="AR184" s="360"/>
      <c r="AS184" s="360"/>
      <c r="AT184" s="360"/>
      <c r="AU184" s="360"/>
      <c r="AV184" s="360"/>
      <c r="AW184" s="360"/>
      <c r="AX184" s="360"/>
      <c r="AY184" s="360"/>
      <c r="AZ184" s="360"/>
      <c r="BA184" s="360"/>
      <c r="BB184" s="360"/>
      <c r="BC184" s="360"/>
      <c r="BD184" s="360"/>
      <c r="BE184" s="360"/>
      <c r="BF184" s="360"/>
      <c r="BG184" s="360"/>
      <c r="BH184" s="360"/>
      <c r="BI184" s="360"/>
      <c r="BJ184" s="360"/>
      <c r="BK184" s="360"/>
    </row>
    <row r="185" spans="1:63" s="467" customFormat="1">
      <c r="A185" s="360"/>
      <c r="B185" s="360"/>
      <c r="C185" s="464"/>
      <c r="D185" s="464"/>
      <c r="E185" s="464"/>
      <c r="F185" s="465"/>
      <c r="G185" s="465"/>
      <c r="H185" s="465"/>
      <c r="I185" s="465"/>
      <c r="J185" s="465"/>
      <c r="K185" s="465"/>
      <c r="L185" s="466"/>
      <c r="M185" s="466"/>
      <c r="N185" s="466"/>
      <c r="O185" s="466"/>
      <c r="T185" s="468"/>
      <c r="U185" s="468"/>
      <c r="V185" s="468"/>
      <c r="W185" s="468"/>
      <c r="AB185" s="468"/>
      <c r="AC185" s="468"/>
      <c r="AD185" s="468"/>
      <c r="AE185" s="469"/>
      <c r="AF185" s="360"/>
      <c r="AG185" s="360"/>
      <c r="AH185" s="360"/>
      <c r="AI185" s="360"/>
      <c r="AJ185" s="360"/>
      <c r="AK185" s="360"/>
      <c r="AL185" s="360"/>
      <c r="AM185" s="360"/>
      <c r="AN185" s="360"/>
      <c r="AO185" s="360"/>
      <c r="AP185" s="360"/>
      <c r="AQ185" s="360"/>
      <c r="AR185" s="360"/>
      <c r="AS185" s="360"/>
      <c r="AT185" s="360"/>
      <c r="AU185" s="360"/>
      <c r="AV185" s="360"/>
      <c r="AW185" s="360"/>
      <c r="AX185" s="360"/>
      <c r="AY185" s="360"/>
      <c r="AZ185" s="360"/>
      <c r="BA185" s="360"/>
      <c r="BB185" s="360"/>
      <c r="BC185" s="360"/>
      <c r="BD185" s="360"/>
      <c r="BE185" s="360"/>
      <c r="BF185" s="360"/>
      <c r="BG185" s="360"/>
      <c r="BH185" s="360"/>
      <c r="BI185" s="360"/>
      <c r="BJ185" s="360"/>
      <c r="BK185" s="360"/>
    </row>
    <row r="186" spans="1:63" s="467" customFormat="1">
      <c r="A186" s="360"/>
      <c r="B186" s="360"/>
      <c r="C186" s="464"/>
      <c r="D186" s="464"/>
      <c r="E186" s="464"/>
      <c r="F186" s="465"/>
      <c r="G186" s="465"/>
      <c r="H186" s="465"/>
      <c r="I186" s="465"/>
      <c r="J186" s="465"/>
      <c r="K186" s="465"/>
      <c r="L186" s="466"/>
      <c r="M186" s="466"/>
      <c r="N186" s="466"/>
      <c r="O186" s="466"/>
      <c r="T186" s="468"/>
      <c r="U186" s="468"/>
      <c r="V186" s="468"/>
      <c r="W186" s="468"/>
      <c r="AB186" s="468"/>
      <c r="AC186" s="468"/>
      <c r="AD186" s="468"/>
      <c r="AE186" s="469"/>
      <c r="AF186" s="360"/>
      <c r="AG186" s="360"/>
      <c r="AH186" s="360"/>
      <c r="AI186" s="360"/>
      <c r="AJ186" s="360"/>
      <c r="AK186" s="360"/>
      <c r="AL186" s="360"/>
      <c r="AM186" s="360"/>
      <c r="AN186" s="360"/>
      <c r="AO186" s="360"/>
      <c r="AP186" s="360"/>
      <c r="AQ186" s="360"/>
      <c r="AR186" s="360"/>
      <c r="AS186" s="360"/>
      <c r="AT186" s="360"/>
      <c r="AU186" s="360"/>
      <c r="AV186" s="360"/>
      <c r="AW186" s="360"/>
      <c r="AX186" s="360"/>
      <c r="AY186" s="360"/>
      <c r="AZ186" s="360"/>
      <c r="BA186" s="360"/>
      <c r="BB186" s="360"/>
      <c r="BC186" s="360"/>
      <c r="BD186" s="360"/>
      <c r="BE186" s="360"/>
      <c r="BF186" s="360"/>
      <c r="BG186" s="360"/>
      <c r="BH186" s="360"/>
      <c r="BI186" s="360"/>
      <c r="BJ186" s="360"/>
      <c r="BK186" s="360"/>
    </row>
    <row r="187" spans="1:63" s="467" customFormat="1">
      <c r="A187" s="360"/>
      <c r="B187" s="360"/>
      <c r="C187" s="464"/>
      <c r="D187" s="464"/>
      <c r="E187" s="464"/>
      <c r="F187" s="465"/>
      <c r="G187" s="465"/>
      <c r="H187" s="465"/>
      <c r="I187" s="465"/>
      <c r="J187" s="465"/>
      <c r="K187" s="465"/>
      <c r="L187" s="466"/>
      <c r="M187" s="466"/>
      <c r="N187" s="466"/>
      <c r="O187" s="466"/>
      <c r="T187" s="468"/>
      <c r="U187" s="468"/>
      <c r="V187" s="468"/>
      <c r="W187" s="468"/>
      <c r="AB187" s="468"/>
      <c r="AC187" s="468"/>
      <c r="AD187" s="468"/>
      <c r="AE187" s="469"/>
      <c r="AF187" s="360"/>
      <c r="AG187" s="360"/>
      <c r="AH187" s="360"/>
      <c r="AI187" s="360"/>
      <c r="AJ187" s="360"/>
      <c r="AK187" s="360"/>
      <c r="AL187" s="360"/>
      <c r="AM187" s="360"/>
      <c r="AN187" s="360"/>
      <c r="AO187" s="360"/>
      <c r="AP187" s="360"/>
      <c r="AQ187" s="360"/>
      <c r="AR187" s="360"/>
      <c r="AS187" s="360"/>
      <c r="AT187" s="360"/>
      <c r="AU187" s="360"/>
      <c r="AV187" s="360"/>
      <c r="AW187" s="360"/>
      <c r="AX187" s="360"/>
      <c r="AY187" s="360"/>
      <c r="AZ187" s="360"/>
      <c r="BA187" s="360"/>
      <c r="BB187" s="360"/>
      <c r="BC187" s="360"/>
      <c r="BD187" s="360"/>
      <c r="BE187" s="360"/>
      <c r="BF187" s="360"/>
      <c r="BG187" s="360"/>
      <c r="BH187" s="360"/>
      <c r="BI187" s="360"/>
      <c r="BJ187" s="360"/>
      <c r="BK187" s="360"/>
    </row>
    <row r="188" spans="1:63" s="467" customFormat="1">
      <c r="A188" s="360"/>
      <c r="B188" s="360"/>
      <c r="C188" s="464"/>
      <c r="D188" s="464"/>
      <c r="E188" s="464"/>
      <c r="F188" s="465"/>
      <c r="G188" s="465"/>
      <c r="H188" s="465"/>
      <c r="I188" s="465"/>
      <c r="J188" s="465"/>
      <c r="K188" s="465"/>
      <c r="L188" s="466"/>
      <c r="M188" s="466"/>
      <c r="N188" s="466"/>
      <c r="O188" s="466"/>
      <c r="T188" s="468"/>
      <c r="U188" s="468"/>
      <c r="V188" s="468"/>
      <c r="W188" s="468"/>
      <c r="AB188" s="468"/>
      <c r="AC188" s="468"/>
      <c r="AD188" s="468"/>
      <c r="AE188" s="469"/>
      <c r="AF188" s="360"/>
      <c r="AG188" s="360"/>
      <c r="AH188" s="360"/>
      <c r="AI188" s="360"/>
      <c r="AJ188" s="360"/>
      <c r="AK188" s="360"/>
      <c r="AL188" s="360"/>
      <c r="AM188" s="360"/>
      <c r="AN188" s="360"/>
      <c r="AO188" s="360"/>
      <c r="AP188" s="360"/>
      <c r="AQ188" s="360"/>
      <c r="AR188" s="360"/>
      <c r="AS188" s="360"/>
      <c r="AT188" s="360"/>
      <c r="AU188" s="360"/>
      <c r="AV188" s="360"/>
      <c r="AW188" s="360"/>
      <c r="AX188" s="360"/>
      <c r="AY188" s="360"/>
      <c r="AZ188" s="360"/>
      <c r="BA188" s="360"/>
      <c r="BB188" s="360"/>
      <c r="BC188" s="360"/>
      <c r="BD188" s="360"/>
      <c r="BE188" s="360"/>
      <c r="BF188" s="360"/>
      <c r="BG188" s="360"/>
      <c r="BH188" s="360"/>
      <c r="BI188" s="360"/>
      <c r="BJ188" s="360"/>
      <c r="BK188" s="360"/>
    </row>
    <row r="189" spans="1:63" s="467" customFormat="1">
      <c r="A189" s="360"/>
      <c r="B189" s="360"/>
      <c r="C189" s="464"/>
      <c r="D189" s="464"/>
      <c r="E189" s="464"/>
      <c r="F189" s="465"/>
      <c r="G189" s="465"/>
      <c r="H189" s="465"/>
      <c r="I189" s="465"/>
      <c r="J189" s="465"/>
      <c r="K189" s="465"/>
      <c r="L189" s="466"/>
      <c r="M189" s="466"/>
      <c r="N189" s="466"/>
      <c r="O189" s="466"/>
      <c r="T189" s="468"/>
      <c r="U189" s="468"/>
      <c r="V189" s="468"/>
      <c r="W189" s="468"/>
      <c r="AB189" s="468"/>
      <c r="AC189" s="468"/>
      <c r="AD189" s="468"/>
      <c r="AE189" s="469"/>
      <c r="AF189" s="360"/>
      <c r="AG189" s="360"/>
      <c r="AH189" s="360"/>
      <c r="AI189" s="360"/>
      <c r="AJ189" s="360"/>
      <c r="AK189" s="360"/>
      <c r="AL189" s="360"/>
      <c r="AM189" s="360"/>
      <c r="AN189" s="360"/>
      <c r="AO189" s="360"/>
      <c r="AP189" s="360"/>
      <c r="AQ189" s="360"/>
      <c r="AR189" s="360"/>
      <c r="AS189" s="360"/>
      <c r="AT189" s="360"/>
      <c r="AU189" s="360"/>
      <c r="AV189" s="360"/>
      <c r="AW189" s="360"/>
      <c r="AX189" s="360"/>
      <c r="AY189" s="360"/>
      <c r="AZ189" s="360"/>
      <c r="BA189" s="360"/>
      <c r="BB189" s="360"/>
      <c r="BC189" s="360"/>
      <c r="BD189" s="360"/>
      <c r="BE189" s="360"/>
      <c r="BF189" s="360"/>
      <c r="BG189" s="360"/>
      <c r="BH189" s="360"/>
      <c r="BI189" s="360"/>
      <c r="BJ189" s="360"/>
      <c r="BK189" s="360"/>
    </row>
    <row r="190" spans="1:63" s="467" customFormat="1">
      <c r="A190" s="360"/>
      <c r="B190" s="360"/>
      <c r="C190" s="464"/>
      <c r="D190" s="464"/>
      <c r="E190" s="464"/>
      <c r="F190" s="465"/>
      <c r="G190" s="465"/>
      <c r="H190" s="465"/>
      <c r="I190" s="465"/>
      <c r="J190" s="465"/>
      <c r="K190" s="465"/>
      <c r="L190" s="466"/>
      <c r="M190" s="466"/>
      <c r="N190" s="466"/>
      <c r="O190" s="466"/>
      <c r="T190" s="468"/>
      <c r="U190" s="468"/>
      <c r="V190" s="468"/>
      <c r="W190" s="468"/>
      <c r="AB190" s="468"/>
      <c r="AC190" s="468"/>
      <c r="AD190" s="468"/>
      <c r="AE190" s="469"/>
      <c r="AF190" s="360"/>
      <c r="AG190" s="360"/>
      <c r="AH190" s="360"/>
      <c r="AI190" s="360"/>
      <c r="AJ190" s="360"/>
      <c r="AK190" s="360"/>
      <c r="AL190" s="360"/>
      <c r="AM190" s="360"/>
      <c r="AN190" s="360"/>
      <c r="AO190" s="360"/>
      <c r="AP190" s="360"/>
      <c r="AQ190" s="360"/>
      <c r="AR190" s="360"/>
      <c r="AS190" s="360"/>
      <c r="AT190" s="360"/>
      <c r="AU190" s="360"/>
      <c r="AV190" s="360"/>
      <c r="AW190" s="360"/>
      <c r="AX190" s="360"/>
      <c r="AY190" s="360"/>
      <c r="AZ190" s="360"/>
      <c r="BA190" s="360"/>
      <c r="BB190" s="360"/>
      <c r="BC190" s="360"/>
      <c r="BD190" s="360"/>
      <c r="BE190" s="360"/>
      <c r="BF190" s="360"/>
      <c r="BG190" s="360"/>
      <c r="BH190" s="360"/>
      <c r="BI190" s="360"/>
      <c r="BJ190" s="360"/>
      <c r="BK190" s="360"/>
    </row>
    <row r="191" spans="1:63" s="467" customFormat="1">
      <c r="A191" s="360"/>
      <c r="B191" s="360"/>
      <c r="C191" s="464"/>
      <c r="D191" s="464"/>
      <c r="E191" s="464"/>
      <c r="F191" s="465"/>
      <c r="G191" s="465"/>
      <c r="H191" s="465"/>
      <c r="I191" s="465"/>
      <c r="J191" s="465"/>
      <c r="K191" s="465"/>
      <c r="L191" s="466"/>
      <c r="M191" s="466"/>
      <c r="N191" s="466"/>
      <c r="O191" s="466"/>
      <c r="T191" s="468"/>
      <c r="U191" s="468"/>
      <c r="V191" s="468"/>
      <c r="W191" s="468"/>
      <c r="AB191" s="468"/>
      <c r="AC191" s="468"/>
      <c r="AD191" s="468"/>
      <c r="AE191" s="469"/>
      <c r="AF191" s="360"/>
      <c r="AG191" s="360"/>
      <c r="AH191" s="360"/>
      <c r="AI191" s="360"/>
      <c r="AJ191" s="360"/>
      <c r="AK191" s="360"/>
      <c r="AL191" s="360"/>
      <c r="AM191" s="360"/>
      <c r="AN191" s="360"/>
      <c r="AO191" s="360"/>
      <c r="AP191" s="360"/>
      <c r="AQ191" s="360"/>
      <c r="AR191" s="360"/>
      <c r="AS191" s="360"/>
      <c r="AT191" s="360"/>
      <c r="AU191" s="360"/>
      <c r="AV191" s="360"/>
      <c r="AW191" s="360"/>
      <c r="AX191" s="360"/>
      <c r="AY191" s="360"/>
      <c r="AZ191" s="360"/>
      <c r="BA191" s="360"/>
      <c r="BB191" s="360"/>
      <c r="BC191" s="360"/>
      <c r="BD191" s="360"/>
      <c r="BE191" s="360"/>
      <c r="BF191" s="360"/>
      <c r="BG191" s="360"/>
      <c r="BH191" s="360"/>
      <c r="BI191" s="360"/>
      <c r="BJ191" s="360"/>
      <c r="BK191" s="360"/>
    </row>
    <row r="192" spans="1:63" s="467" customFormat="1">
      <c r="A192" s="360"/>
      <c r="B192" s="360"/>
      <c r="C192" s="464"/>
      <c r="D192" s="464"/>
      <c r="E192" s="464"/>
      <c r="F192" s="465"/>
      <c r="G192" s="465"/>
      <c r="H192" s="465"/>
      <c r="I192" s="465"/>
      <c r="J192" s="465"/>
      <c r="K192" s="465"/>
      <c r="L192" s="466"/>
      <c r="M192" s="466"/>
      <c r="N192" s="466"/>
      <c r="O192" s="466"/>
      <c r="T192" s="468"/>
      <c r="U192" s="468"/>
      <c r="V192" s="468"/>
      <c r="W192" s="468"/>
      <c r="AB192" s="468"/>
      <c r="AC192" s="468"/>
      <c r="AD192" s="468"/>
      <c r="AE192" s="469"/>
      <c r="AF192" s="360"/>
      <c r="AG192" s="360"/>
      <c r="AH192" s="360"/>
      <c r="AI192" s="360"/>
      <c r="AJ192" s="360"/>
      <c r="AK192" s="360"/>
      <c r="AL192" s="360"/>
      <c r="AM192" s="360"/>
      <c r="AN192" s="360"/>
      <c r="AO192" s="360"/>
      <c r="AP192" s="360"/>
      <c r="AQ192" s="360"/>
      <c r="AR192" s="360"/>
      <c r="AS192" s="360"/>
      <c r="AT192" s="360"/>
      <c r="AU192" s="360"/>
      <c r="AV192" s="360"/>
      <c r="AW192" s="360"/>
      <c r="AX192" s="360"/>
      <c r="AY192" s="360"/>
      <c r="AZ192" s="360"/>
      <c r="BA192" s="360"/>
      <c r="BB192" s="360"/>
      <c r="BC192" s="360"/>
      <c r="BD192" s="360"/>
      <c r="BE192" s="360"/>
      <c r="BF192" s="360"/>
      <c r="BG192" s="360"/>
      <c r="BH192" s="360"/>
      <c r="BI192" s="360"/>
      <c r="BJ192" s="360"/>
      <c r="BK192" s="360"/>
    </row>
    <row r="193" spans="1:63" s="467" customFormat="1">
      <c r="A193" s="360"/>
      <c r="B193" s="360"/>
      <c r="C193" s="464"/>
      <c r="D193" s="464"/>
      <c r="E193" s="464"/>
      <c r="F193" s="465"/>
      <c r="G193" s="465"/>
      <c r="H193" s="465"/>
      <c r="I193" s="465"/>
      <c r="J193" s="465"/>
      <c r="K193" s="465"/>
      <c r="L193" s="466"/>
      <c r="M193" s="466"/>
      <c r="N193" s="466"/>
      <c r="O193" s="466"/>
      <c r="T193" s="468"/>
      <c r="U193" s="468"/>
      <c r="V193" s="468"/>
      <c r="W193" s="468"/>
      <c r="AB193" s="468"/>
      <c r="AC193" s="468"/>
      <c r="AD193" s="468"/>
      <c r="AE193" s="469"/>
      <c r="AF193" s="360"/>
      <c r="AG193" s="360"/>
      <c r="AH193" s="360"/>
      <c r="AI193" s="360"/>
      <c r="AJ193" s="360"/>
      <c r="AK193" s="360"/>
      <c r="AL193" s="360"/>
      <c r="AM193" s="360"/>
      <c r="AN193" s="360"/>
      <c r="AO193" s="360"/>
      <c r="AP193" s="360"/>
      <c r="AQ193" s="360"/>
      <c r="AR193" s="360"/>
      <c r="AS193" s="360"/>
      <c r="AT193" s="360"/>
      <c r="AU193" s="360"/>
      <c r="AV193" s="360"/>
      <c r="AW193" s="360"/>
      <c r="AX193" s="360"/>
      <c r="AY193" s="360"/>
      <c r="AZ193" s="360"/>
      <c r="BA193" s="360"/>
      <c r="BB193" s="360"/>
      <c r="BC193" s="360"/>
      <c r="BD193" s="360"/>
      <c r="BE193" s="360"/>
      <c r="BF193" s="360"/>
      <c r="BG193" s="360"/>
      <c r="BH193" s="360"/>
      <c r="BI193" s="360"/>
      <c r="BJ193" s="360"/>
      <c r="BK193" s="360"/>
    </row>
    <row r="194" spans="1:63" s="467" customFormat="1">
      <c r="A194" s="360"/>
      <c r="B194" s="360"/>
      <c r="C194" s="464"/>
      <c r="D194" s="464"/>
      <c r="E194" s="464"/>
      <c r="F194" s="465"/>
      <c r="G194" s="465"/>
      <c r="H194" s="465"/>
      <c r="I194" s="465"/>
      <c r="J194" s="465"/>
      <c r="K194" s="465"/>
      <c r="L194" s="466"/>
      <c r="M194" s="466"/>
      <c r="N194" s="466"/>
      <c r="O194" s="466"/>
      <c r="T194" s="468"/>
      <c r="U194" s="468"/>
      <c r="V194" s="468"/>
      <c r="W194" s="468"/>
      <c r="AB194" s="468"/>
      <c r="AC194" s="468"/>
      <c r="AD194" s="468"/>
      <c r="AE194" s="469"/>
      <c r="AF194" s="360"/>
      <c r="AG194" s="360"/>
      <c r="AH194" s="360"/>
      <c r="AI194" s="360"/>
      <c r="AJ194" s="360"/>
      <c r="AK194" s="360"/>
      <c r="AL194" s="360"/>
      <c r="AM194" s="360"/>
      <c r="AN194" s="360"/>
      <c r="AO194" s="360"/>
      <c r="AP194" s="360"/>
      <c r="AQ194" s="360"/>
      <c r="AR194" s="360"/>
      <c r="AS194" s="360"/>
      <c r="AT194" s="360"/>
      <c r="AU194" s="360"/>
      <c r="AV194" s="360"/>
      <c r="AW194" s="360"/>
      <c r="AX194" s="360"/>
      <c r="AY194" s="360"/>
      <c r="AZ194" s="360"/>
      <c r="BA194" s="360"/>
      <c r="BB194" s="360"/>
      <c r="BC194" s="360"/>
      <c r="BD194" s="360"/>
      <c r="BE194" s="360"/>
      <c r="BF194" s="360"/>
      <c r="BG194" s="360"/>
      <c r="BH194" s="360"/>
      <c r="BI194" s="360"/>
      <c r="BJ194" s="360"/>
      <c r="BK194" s="360"/>
    </row>
    <row r="195" spans="1:63" s="467" customFormat="1">
      <c r="A195" s="360"/>
      <c r="B195" s="360"/>
      <c r="C195" s="464"/>
      <c r="D195" s="464"/>
      <c r="E195" s="464"/>
      <c r="F195" s="465"/>
      <c r="G195" s="465"/>
      <c r="H195" s="465"/>
      <c r="I195" s="465"/>
      <c r="J195" s="465"/>
      <c r="K195" s="465"/>
      <c r="L195" s="466"/>
      <c r="M195" s="466"/>
      <c r="N195" s="466"/>
      <c r="O195" s="466"/>
      <c r="T195" s="468"/>
      <c r="U195" s="468"/>
      <c r="V195" s="468"/>
      <c r="W195" s="468"/>
      <c r="AB195" s="468"/>
      <c r="AC195" s="468"/>
      <c r="AD195" s="468"/>
      <c r="AE195" s="469"/>
      <c r="AF195" s="360"/>
      <c r="AG195" s="360"/>
      <c r="AH195" s="360"/>
      <c r="AI195" s="360"/>
      <c r="AJ195" s="360"/>
      <c r="AK195" s="360"/>
      <c r="AL195" s="360"/>
      <c r="AM195" s="360"/>
      <c r="AN195" s="360"/>
      <c r="AO195" s="360"/>
      <c r="AP195" s="360"/>
      <c r="AQ195" s="360"/>
      <c r="AR195" s="360"/>
      <c r="AS195" s="360"/>
      <c r="AT195" s="360"/>
      <c r="AU195" s="360"/>
      <c r="AV195" s="360"/>
      <c r="AW195" s="360"/>
      <c r="AX195" s="360"/>
      <c r="AY195" s="360"/>
      <c r="AZ195" s="360"/>
      <c r="BA195" s="360"/>
      <c r="BB195" s="360"/>
      <c r="BC195" s="360"/>
      <c r="BD195" s="360"/>
      <c r="BE195" s="360"/>
      <c r="BF195" s="360"/>
      <c r="BG195" s="360"/>
      <c r="BH195" s="360"/>
      <c r="BI195" s="360"/>
      <c r="BJ195" s="360"/>
      <c r="BK195" s="360"/>
    </row>
    <row r="196" spans="1:63" s="467" customFormat="1">
      <c r="A196" s="360"/>
      <c r="B196" s="360"/>
      <c r="C196" s="464"/>
      <c r="D196" s="464"/>
      <c r="E196" s="464"/>
      <c r="F196" s="465"/>
      <c r="G196" s="465"/>
      <c r="H196" s="465"/>
      <c r="I196" s="465"/>
      <c r="J196" s="465"/>
      <c r="K196" s="465"/>
      <c r="L196" s="466"/>
      <c r="M196" s="466"/>
      <c r="N196" s="466"/>
      <c r="O196" s="466"/>
      <c r="T196" s="468"/>
      <c r="U196" s="468"/>
      <c r="V196" s="468"/>
      <c r="W196" s="468"/>
      <c r="AB196" s="468"/>
      <c r="AC196" s="468"/>
      <c r="AD196" s="468"/>
      <c r="AE196" s="469"/>
      <c r="AF196" s="360"/>
      <c r="AG196" s="360"/>
      <c r="AH196" s="360"/>
      <c r="AI196" s="360"/>
      <c r="AJ196" s="360"/>
      <c r="AK196" s="360"/>
      <c r="AL196" s="360"/>
      <c r="AM196" s="360"/>
      <c r="AN196" s="360"/>
      <c r="AO196" s="360"/>
      <c r="AP196" s="360"/>
      <c r="AQ196" s="360"/>
      <c r="AR196" s="360"/>
      <c r="AS196" s="360"/>
      <c r="AT196" s="360"/>
      <c r="AU196" s="360"/>
      <c r="AV196" s="360"/>
      <c r="AW196" s="360"/>
      <c r="AX196" s="360"/>
      <c r="AY196" s="360"/>
      <c r="AZ196" s="360"/>
      <c r="BA196" s="360"/>
      <c r="BB196" s="360"/>
      <c r="BC196" s="360"/>
      <c r="BD196" s="360"/>
      <c r="BE196" s="360"/>
      <c r="BF196" s="360"/>
      <c r="BG196" s="360"/>
      <c r="BH196" s="360"/>
      <c r="BI196" s="360"/>
      <c r="BJ196" s="360"/>
      <c r="BK196" s="360"/>
    </row>
    <row r="197" spans="1:63" s="467" customFormat="1">
      <c r="A197" s="360"/>
      <c r="B197" s="360"/>
      <c r="C197" s="464"/>
      <c r="D197" s="464"/>
      <c r="E197" s="464"/>
      <c r="F197" s="465"/>
      <c r="G197" s="465"/>
      <c r="H197" s="465"/>
      <c r="I197" s="465"/>
      <c r="J197" s="465"/>
      <c r="K197" s="465"/>
      <c r="L197" s="466"/>
      <c r="M197" s="466"/>
      <c r="N197" s="466"/>
      <c r="O197" s="466"/>
      <c r="T197" s="468"/>
      <c r="U197" s="468"/>
      <c r="V197" s="468"/>
      <c r="W197" s="468"/>
      <c r="AB197" s="468"/>
      <c r="AC197" s="468"/>
      <c r="AD197" s="468"/>
      <c r="AE197" s="469"/>
      <c r="AF197" s="360"/>
      <c r="AG197" s="360"/>
      <c r="AH197" s="360"/>
      <c r="AI197" s="360"/>
      <c r="AJ197" s="360"/>
      <c r="AK197" s="360"/>
      <c r="AL197" s="360"/>
      <c r="AM197" s="360"/>
      <c r="AN197" s="360"/>
      <c r="AO197" s="360"/>
      <c r="AP197" s="360"/>
      <c r="AQ197" s="360"/>
      <c r="AR197" s="360"/>
      <c r="AS197" s="360"/>
      <c r="AT197" s="360"/>
      <c r="AU197" s="360"/>
      <c r="AV197" s="360"/>
      <c r="AW197" s="360"/>
      <c r="AX197" s="360"/>
      <c r="AY197" s="360"/>
      <c r="AZ197" s="360"/>
      <c r="BA197" s="360"/>
      <c r="BB197" s="360"/>
      <c r="BC197" s="360"/>
      <c r="BD197" s="360"/>
      <c r="BE197" s="360"/>
      <c r="BF197" s="360"/>
      <c r="BG197" s="360"/>
      <c r="BH197" s="360"/>
      <c r="BI197" s="360"/>
      <c r="BJ197" s="360"/>
      <c r="BK197" s="360"/>
    </row>
    <row r="198" spans="1:63" s="467" customFormat="1">
      <c r="A198" s="360"/>
      <c r="B198" s="360"/>
      <c r="C198" s="464"/>
      <c r="D198" s="464"/>
      <c r="E198" s="464"/>
      <c r="F198" s="465"/>
      <c r="G198" s="465"/>
      <c r="H198" s="465"/>
      <c r="I198" s="465"/>
      <c r="J198" s="465"/>
      <c r="K198" s="465"/>
      <c r="L198" s="466"/>
      <c r="M198" s="466"/>
      <c r="N198" s="466"/>
      <c r="O198" s="466"/>
      <c r="T198" s="468"/>
      <c r="U198" s="468"/>
      <c r="V198" s="468"/>
      <c r="W198" s="468"/>
      <c r="AB198" s="468"/>
      <c r="AC198" s="468"/>
      <c r="AD198" s="468"/>
      <c r="AE198" s="469"/>
      <c r="AF198" s="360"/>
      <c r="AG198" s="360"/>
      <c r="AH198" s="360"/>
      <c r="AI198" s="360"/>
      <c r="AJ198" s="360"/>
      <c r="AK198" s="360"/>
      <c r="AL198" s="360"/>
      <c r="AM198" s="360"/>
      <c r="AN198" s="360"/>
      <c r="AO198" s="360"/>
      <c r="AP198" s="360"/>
      <c r="AQ198" s="360"/>
      <c r="AR198" s="360"/>
      <c r="AS198" s="360"/>
      <c r="AT198" s="360"/>
      <c r="AU198" s="360"/>
      <c r="AV198" s="360"/>
      <c r="AW198" s="360"/>
      <c r="AX198" s="360"/>
      <c r="AY198" s="360"/>
      <c r="AZ198" s="360"/>
      <c r="BA198" s="360"/>
      <c r="BB198" s="360"/>
      <c r="BC198" s="360"/>
      <c r="BD198" s="360"/>
      <c r="BE198" s="360"/>
      <c r="BF198" s="360"/>
      <c r="BG198" s="360"/>
      <c r="BH198" s="360"/>
      <c r="BI198" s="360"/>
      <c r="BJ198" s="360"/>
      <c r="BK198" s="360"/>
    </row>
    <row r="199" spans="1:63" s="467" customFormat="1">
      <c r="A199" s="360"/>
      <c r="B199" s="360"/>
      <c r="C199" s="464"/>
      <c r="D199" s="464"/>
      <c r="E199" s="464"/>
      <c r="F199" s="465"/>
      <c r="G199" s="465"/>
      <c r="H199" s="465"/>
      <c r="I199" s="465"/>
      <c r="J199" s="465"/>
      <c r="K199" s="465"/>
      <c r="L199" s="466"/>
      <c r="M199" s="466"/>
      <c r="N199" s="466"/>
      <c r="O199" s="466"/>
      <c r="T199" s="468"/>
      <c r="U199" s="468"/>
      <c r="V199" s="468"/>
      <c r="W199" s="468"/>
      <c r="AB199" s="468"/>
      <c r="AC199" s="468"/>
      <c r="AD199" s="468"/>
      <c r="AE199" s="469"/>
      <c r="AF199" s="360"/>
      <c r="AG199" s="360"/>
      <c r="AH199" s="360"/>
      <c r="AI199" s="360"/>
      <c r="AJ199" s="360"/>
      <c r="AK199" s="360"/>
      <c r="AL199" s="360"/>
      <c r="AM199" s="360"/>
      <c r="AN199" s="360"/>
      <c r="AO199" s="360"/>
      <c r="AP199" s="360"/>
      <c r="AQ199" s="360"/>
      <c r="AR199" s="360"/>
      <c r="AS199" s="360"/>
      <c r="AT199" s="360"/>
      <c r="AU199" s="360"/>
      <c r="AV199" s="360"/>
      <c r="AW199" s="360"/>
      <c r="AX199" s="360"/>
      <c r="AY199" s="360"/>
      <c r="AZ199" s="360"/>
      <c r="BA199" s="360"/>
      <c r="BB199" s="360"/>
      <c r="BC199" s="360"/>
      <c r="BD199" s="360"/>
      <c r="BE199" s="360"/>
      <c r="BF199" s="360"/>
      <c r="BG199" s="360"/>
      <c r="BH199" s="360"/>
      <c r="BI199" s="360"/>
      <c r="BJ199" s="360"/>
      <c r="BK199" s="360"/>
    </row>
    <row r="200" spans="1:63" s="467" customFormat="1">
      <c r="A200" s="360"/>
      <c r="B200" s="360"/>
      <c r="C200" s="464"/>
      <c r="D200" s="464"/>
      <c r="E200" s="464"/>
      <c r="F200" s="465"/>
      <c r="G200" s="465"/>
      <c r="H200" s="465"/>
      <c r="I200" s="465"/>
      <c r="J200" s="465"/>
      <c r="K200" s="465"/>
      <c r="L200" s="466"/>
      <c r="M200" s="466"/>
      <c r="N200" s="466"/>
      <c r="O200" s="466"/>
      <c r="T200" s="468"/>
      <c r="U200" s="468"/>
      <c r="V200" s="468"/>
      <c r="W200" s="468"/>
      <c r="AB200" s="468"/>
      <c r="AC200" s="468"/>
      <c r="AD200" s="468"/>
      <c r="AE200" s="469"/>
      <c r="AF200" s="360"/>
      <c r="AG200" s="360"/>
      <c r="AH200" s="360"/>
      <c r="AI200" s="360"/>
      <c r="AJ200" s="360"/>
      <c r="AK200" s="360"/>
      <c r="AL200" s="360"/>
      <c r="AM200" s="360"/>
      <c r="AN200" s="360"/>
      <c r="AO200" s="360"/>
      <c r="AP200" s="360"/>
      <c r="AQ200" s="360"/>
      <c r="AR200" s="360"/>
      <c r="AS200" s="360"/>
      <c r="AT200" s="360"/>
      <c r="AU200" s="360"/>
      <c r="AV200" s="360"/>
      <c r="AW200" s="360"/>
      <c r="AX200" s="360"/>
      <c r="AY200" s="360"/>
      <c r="AZ200" s="360"/>
      <c r="BA200" s="360"/>
      <c r="BB200" s="360"/>
      <c r="BC200" s="360"/>
      <c r="BD200" s="360"/>
      <c r="BE200" s="360"/>
      <c r="BF200" s="360"/>
      <c r="BG200" s="360"/>
      <c r="BH200" s="360"/>
      <c r="BI200" s="360"/>
      <c r="BJ200" s="360"/>
      <c r="BK200" s="360"/>
    </row>
    <row r="201" spans="1:63" s="467" customFormat="1">
      <c r="A201" s="360"/>
      <c r="B201" s="360"/>
      <c r="C201" s="464"/>
      <c r="D201" s="464"/>
      <c r="E201" s="464"/>
      <c r="F201" s="465"/>
      <c r="G201" s="465"/>
      <c r="H201" s="465"/>
      <c r="I201" s="465"/>
      <c r="J201" s="465"/>
      <c r="K201" s="465"/>
      <c r="L201" s="466"/>
      <c r="M201" s="466"/>
      <c r="N201" s="466"/>
      <c r="O201" s="466"/>
      <c r="T201" s="468"/>
      <c r="U201" s="468"/>
      <c r="V201" s="468"/>
      <c r="W201" s="468"/>
      <c r="AB201" s="468"/>
      <c r="AC201" s="468"/>
      <c r="AD201" s="468"/>
      <c r="AE201" s="469"/>
      <c r="AF201" s="360"/>
      <c r="AG201" s="360"/>
      <c r="AH201" s="360"/>
      <c r="AI201" s="360"/>
      <c r="AJ201" s="360"/>
      <c r="AK201" s="360"/>
      <c r="AL201" s="360"/>
      <c r="AM201" s="360"/>
      <c r="AN201" s="360"/>
      <c r="AO201" s="360"/>
      <c r="AP201" s="360"/>
      <c r="AQ201" s="360"/>
      <c r="AR201" s="360"/>
      <c r="AS201" s="360"/>
      <c r="AT201" s="360"/>
      <c r="AU201" s="360"/>
      <c r="AV201" s="360"/>
      <c r="AW201" s="360"/>
      <c r="AX201" s="360"/>
      <c r="AY201" s="360"/>
      <c r="AZ201" s="360"/>
      <c r="BA201" s="360"/>
      <c r="BB201" s="360"/>
      <c r="BC201" s="360"/>
      <c r="BD201" s="360"/>
      <c r="BE201" s="360"/>
      <c r="BF201" s="360"/>
      <c r="BG201" s="360"/>
      <c r="BH201" s="360"/>
      <c r="BI201" s="360"/>
      <c r="BJ201" s="360"/>
      <c r="BK201" s="360"/>
    </row>
    <row r="202" spans="1:63" s="467" customFormat="1">
      <c r="A202" s="360"/>
      <c r="B202" s="360"/>
      <c r="C202" s="464"/>
      <c r="D202" s="464"/>
      <c r="E202" s="464"/>
      <c r="F202" s="465"/>
      <c r="G202" s="465"/>
      <c r="H202" s="465"/>
      <c r="I202" s="465"/>
      <c r="J202" s="465"/>
      <c r="K202" s="465"/>
      <c r="L202" s="466"/>
      <c r="M202" s="466"/>
      <c r="N202" s="466"/>
      <c r="O202" s="466"/>
      <c r="T202" s="468"/>
      <c r="U202" s="468"/>
      <c r="V202" s="468"/>
      <c r="W202" s="468"/>
      <c r="AB202" s="468"/>
      <c r="AC202" s="468"/>
      <c r="AD202" s="468"/>
      <c r="AE202" s="469"/>
      <c r="AF202" s="360"/>
      <c r="AG202" s="360"/>
      <c r="AH202" s="360"/>
      <c r="AI202" s="360"/>
      <c r="AJ202" s="360"/>
      <c r="AK202" s="360"/>
      <c r="AL202" s="360"/>
      <c r="AM202" s="360"/>
      <c r="AN202" s="360"/>
      <c r="AO202" s="360"/>
      <c r="AP202" s="360"/>
      <c r="AQ202" s="360"/>
      <c r="AR202" s="360"/>
      <c r="AS202" s="360"/>
      <c r="AT202" s="360"/>
      <c r="AU202" s="360"/>
      <c r="AV202" s="360"/>
      <c r="AW202" s="360"/>
      <c r="AX202" s="360"/>
      <c r="AY202" s="360"/>
      <c r="AZ202" s="360"/>
      <c r="BA202" s="360"/>
      <c r="BB202" s="360"/>
      <c r="BC202" s="360"/>
      <c r="BD202" s="360"/>
      <c r="BE202" s="360"/>
      <c r="BF202" s="360"/>
      <c r="BG202" s="360"/>
      <c r="BH202" s="360"/>
      <c r="BI202" s="360"/>
      <c r="BJ202" s="360"/>
      <c r="BK202" s="360"/>
    </row>
    <row r="203" spans="1:63" s="467" customFormat="1">
      <c r="A203" s="360"/>
      <c r="B203" s="360"/>
      <c r="C203" s="464"/>
      <c r="D203" s="464"/>
      <c r="E203" s="464"/>
      <c r="F203" s="465"/>
      <c r="G203" s="465"/>
      <c r="H203" s="465"/>
      <c r="I203" s="465"/>
      <c r="J203" s="465"/>
      <c r="K203" s="465"/>
      <c r="L203" s="466"/>
      <c r="M203" s="466"/>
      <c r="N203" s="466"/>
      <c r="O203" s="466"/>
      <c r="T203" s="468"/>
      <c r="U203" s="468"/>
      <c r="V203" s="468"/>
      <c r="W203" s="468"/>
      <c r="AB203" s="468"/>
      <c r="AC203" s="468"/>
      <c r="AD203" s="468"/>
      <c r="AE203" s="469"/>
      <c r="AF203" s="360"/>
      <c r="AG203" s="360"/>
      <c r="AH203" s="360"/>
      <c r="AI203" s="360"/>
      <c r="AJ203" s="360"/>
      <c r="AK203" s="360"/>
      <c r="AL203" s="360"/>
      <c r="AM203" s="360"/>
      <c r="AN203" s="360"/>
      <c r="AO203" s="360"/>
      <c r="AP203" s="360"/>
      <c r="AQ203" s="360"/>
      <c r="AR203" s="360"/>
      <c r="AS203" s="360"/>
      <c r="AT203" s="360"/>
      <c r="AU203" s="360"/>
      <c r="AV203" s="360"/>
      <c r="AW203" s="360"/>
      <c r="AX203" s="360"/>
      <c r="AY203" s="360"/>
      <c r="AZ203" s="360"/>
      <c r="BA203" s="360"/>
      <c r="BB203" s="360"/>
      <c r="BC203" s="360"/>
      <c r="BD203" s="360"/>
      <c r="BE203" s="360"/>
      <c r="BF203" s="360"/>
      <c r="BG203" s="360"/>
      <c r="BH203" s="360"/>
      <c r="BI203" s="360"/>
      <c r="BJ203" s="360"/>
      <c r="BK203" s="360"/>
    </row>
    <row r="204" spans="1:63" s="467" customFormat="1">
      <c r="A204" s="360"/>
      <c r="B204" s="360"/>
      <c r="C204" s="464"/>
      <c r="D204" s="464"/>
      <c r="E204" s="464"/>
      <c r="F204" s="465"/>
      <c r="G204" s="465"/>
      <c r="H204" s="465"/>
      <c r="I204" s="465"/>
      <c r="J204" s="465"/>
      <c r="K204" s="465"/>
      <c r="L204" s="466"/>
      <c r="M204" s="466"/>
      <c r="N204" s="466"/>
      <c r="O204" s="466"/>
      <c r="T204" s="468"/>
      <c r="U204" s="468"/>
      <c r="V204" s="468"/>
      <c r="W204" s="468"/>
      <c r="AB204" s="468"/>
      <c r="AC204" s="468"/>
      <c r="AD204" s="468"/>
      <c r="AE204" s="469"/>
      <c r="AF204" s="360"/>
      <c r="AG204" s="360"/>
      <c r="AH204" s="360"/>
      <c r="AI204" s="360"/>
      <c r="AJ204" s="360"/>
      <c r="AK204" s="360"/>
      <c r="AL204" s="360"/>
      <c r="AM204" s="360"/>
      <c r="AN204" s="360"/>
      <c r="AO204" s="360"/>
      <c r="AP204" s="360"/>
      <c r="AQ204" s="360"/>
      <c r="AR204" s="360"/>
      <c r="AS204" s="360"/>
      <c r="AT204" s="360"/>
      <c r="AU204" s="360"/>
      <c r="AV204" s="360"/>
      <c r="AW204" s="360"/>
      <c r="AX204" s="360"/>
      <c r="AY204" s="360"/>
      <c r="AZ204" s="360"/>
      <c r="BA204" s="360"/>
      <c r="BB204" s="360"/>
      <c r="BC204" s="360"/>
      <c r="BD204" s="360"/>
      <c r="BE204" s="360"/>
      <c r="BF204" s="360"/>
      <c r="BG204" s="360"/>
      <c r="BH204" s="360"/>
      <c r="BI204" s="360"/>
      <c r="BJ204" s="360"/>
      <c r="BK204" s="360"/>
    </row>
    <row r="205" spans="1:63" s="467" customFormat="1">
      <c r="A205" s="360"/>
      <c r="B205" s="360"/>
      <c r="C205" s="464"/>
      <c r="D205" s="464"/>
      <c r="E205" s="464"/>
      <c r="F205" s="465"/>
      <c r="G205" s="465"/>
      <c r="H205" s="465"/>
      <c r="I205" s="465"/>
      <c r="J205" s="465"/>
      <c r="K205" s="465"/>
      <c r="L205" s="466"/>
      <c r="M205" s="466"/>
      <c r="N205" s="466"/>
      <c r="O205" s="466"/>
      <c r="T205" s="468"/>
      <c r="U205" s="468"/>
      <c r="V205" s="468"/>
      <c r="W205" s="468"/>
      <c r="AB205" s="468"/>
      <c r="AC205" s="468"/>
      <c r="AD205" s="468"/>
      <c r="AE205" s="469"/>
      <c r="AF205" s="360"/>
      <c r="AG205" s="360"/>
      <c r="AH205" s="360"/>
      <c r="AI205" s="360"/>
      <c r="AJ205" s="360"/>
      <c r="AK205" s="360"/>
      <c r="AL205" s="360"/>
      <c r="AM205" s="360"/>
      <c r="AN205" s="360"/>
      <c r="AO205" s="360"/>
      <c r="AP205" s="360"/>
      <c r="AQ205" s="360"/>
      <c r="AR205" s="360"/>
      <c r="AS205" s="360"/>
      <c r="AT205" s="360"/>
      <c r="AU205" s="360"/>
      <c r="AV205" s="360"/>
      <c r="AW205" s="360"/>
      <c r="AX205" s="360"/>
      <c r="AY205" s="360"/>
      <c r="AZ205" s="360"/>
      <c r="BA205" s="360"/>
      <c r="BB205" s="360"/>
      <c r="BC205" s="360"/>
      <c r="BD205" s="360"/>
      <c r="BE205" s="360"/>
      <c r="BF205" s="360"/>
      <c r="BG205" s="360"/>
      <c r="BH205" s="360"/>
      <c r="BI205" s="360"/>
      <c r="BJ205" s="360"/>
      <c r="BK205" s="360"/>
    </row>
    <row r="206" spans="1:63" s="467" customFormat="1">
      <c r="A206" s="360"/>
      <c r="B206" s="360"/>
      <c r="C206" s="464"/>
      <c r="D206" s="464"/>
      <c r="E206" s="464"/>
      <c r="F206" s="465"/>
      <c r="G206" s="465"/>
      <c r="H206" s="465"/>
      <c r="I206" s="465"/>
      <c r="J206" s="465"/>
      <c r="K206" s="465"/>
      <c r="L206" s="466"/>
      <c r="M206" s="466"/>
      <c r="N206" s="466"/>
      <c r="O206" s="466"/>
      <c r="T206" s="468"/>
      <c r="U206" s="468"/>
      <c r="V206" s="468"/>
      <c r="W206" s="468"/>
      <c r="AB206" s="468"/>
      <c r="AC206" s="468"/>
      <c r="AD206" s="468"/>
      <c r="AE206" s="469"/>
      <c r="AF206" s="360"/>
      <c r="AG206" s="360"/>
      <c r="AH206" s="360"/>
      <c r="AI206" s="360"/>
      <c r="AJ206" s="360"/>
      <c r="AK206" s="360"/>
      <c r="AL206" s="360"/>
      <c r="AM206" s="360"/>
      <c r="AN206" s="360"/>
      <c r="AO206" s="360"/>
      <c r="AP206" s="360"/>
      <c r="AQ206" s="360"/>
      <c r="AR206" s="360"/>
      <c r="AS206" s="360"/>
      <c r="AT206" s="360"/>
      <c r="AU206" s="360"/>
      <c r="AV206" s="360"/>
      <c r="AW206" s="360"/>
      <c r="AX206" s="360"/>
      <c r="AY206" s="360"/>
      <c r="AZ206" s="360"/>
      <c r="BA206" s="360"/>
      <c r="BB206" s="360"/>
      <c r="BC206" s="360"/>
      <c r="BD206" s="360"/>
      <c r="BE206" s="360"/>
      <c r="BF206" s="360"/>
      <c r="BG206" s="360"/>
      <c r="BH206" s="360"/>
      <c r="BI206" s="360"/>
      <c r="BJ206" s="360"/>
      <c r="BK206" s="360"/>
    </row>
    <row r="207" spans="1:63" s="467" customFormat="1">
      <c r="A207" s="360"/>
      <c r="B207" s="360"/>
      <c r="C207" s="464"/>
      <c r="D207" s="464"/>
      <c r="E207" s="464"/>
      <c r="F207" s="465"/>
      <c r="G207" s="465"/>
      <c r="H207" s="465"/>
      <c r="I207" s="465"/>
      <c r="J207" s="465"/>
      <c r="K207" s="465"/>
      <c r="L207" s="466"/>
      <c r="M207" s="466"/>
      <c r="N207" s="466"/>
      <c r="O207" s="466"/>
      <c r="T207" s="468"/>
      <c r="U207" s="468"/>
      <c r="V207" s="468"/>
      <c r="W207" s="468"/>
      <c r="AB207" s="468"/>
      <c r="AC207" s="468"/>
      <c r="AD207" s="468"/>
      <c r="AE207" s="469"/>
      <c r="AF207" s="360"/>
      <c r="AG207" s="360"/>
      <c r="AH207" s="360"/>
      <c r="AI207" s="360"/>
      <c r="AJ207" s="360"/>
      <c r="AK207" s="360"/>
      <c r="AL207" s="360"/>
      <c r="AM207" s="360"/>
      <c r="AN207" s="360"/>
      <c r="AO207" s="360"/>
      <c r="AP207" s="360"/>
      <c r="AQ207" s="360"/>
      <c r="AR207" s="360"/>
      <c r="AS207" s="360"/>
      <c r="AT207" s="360"/>
      <c r="AU207" s="360"/>
      <c r="AV207" s="360"/>
      <c r="AW207" s="360"/>
      <c r="AX207" s="360"/>
      <c r="AY207" s="360"/>
      <c r="AZ207" s="360"/>
      <c r="BA207" s="360"/>
      <c r="BB207" s="360"/>
      <c r="BC207" s="360"/>
      <c r="BD207" s="360"/>
      <c r="BE207" s="360"/>
      <c r="BF207" s="360"/>
      <c r="BG207" s="360"/>
      <c r="BH207" s="360"/>
      <c r="BI207" s="360"/>
      <c r="BJ207" s="360"/>
      <c r="BK207" s="360"/>
    </row>
    <row r="208" spans="1:63" s="467" customFormat="1">
      <c r="A208" s="360"/>
      <c r="B208" s="360"/>
      <c r="C208" s="464"/>
      <c r="D208" s="464"/>
      <c r="E208" s="464"/>
      <c r="F208" s="465"/>
      <c r="G208" s="465"/>
      <c r="H208" s="465"/>
      <c r="I208" s="465"/>
      <c r="J208" s="465"/>
      <c r="K208" s="465"/>
      <c r="L208" s="466"/>
      <c r="M208" s="466"/>
      <c r="N208" s="466"/>
      <c r="O208" s="466"/>
      <c r="T208" s="468"/>
      <c r="U208" s="468"/>
      <c r="V208" s="468"/>
      <c r="W208" s="468"/>
      <c r="AB208" s="468"/>
      <c r="AC208" s="468"/>
      <c r="AD208" s="468"/>
      <c r="AE208" s="469"/>
      <c r="AF208" s="360"/>
      <c r="AG208" s="360"/>
      <c r="AH208" s="360"/>
      <c r="AI208" s="360"/>
      <c r="AJ208" s="360"/>
      <c r="AK208" s="360"/>
      <c r="AL208" s="360"/>
      <c r="AM208" s="360"/>
      <c r="AN208" s="360"/>
      <c r="AO208" s="360"/>
      <c r="AP208" s="360"/>
      <c r="AQ208" s="360"/>
      <c r="AR208" s="360"/>
      <c r="AS208" s="360"/>
      <c r="AT208" s="360"/>
      <c r="AU208" s="360"/>
      <c r="AV208" s="360"/>
      <c r="AW208" s="360"/>
      <c r="AX208" s="360"/>
      <c r="AY208" s="360"/>
      <c r="AZ208" s="360"/>
      <c r="BA208" s="360"/>
      <c r="BB208" s="360"/>
      <c r="BC208" s="360"/>
      <c r="BD208" s="360"/>
      <c r="BE208" s="360"/>
      <c r="BF208" s="360"/>
      <c r="BG208" s="360"/>
      <c r="BH208" s="360"/>
      <c r="BI208" s="360"/>
      <c r="BJ208" s="360"/>
      <c r="BK208" s="360"/>
    </row>
    <row r="209" spans="1:63" s="467" customFormat="1">
      <c r="A209" s="360"/>
      <c r="B209" s="360"/>
      <c r="C209" s="464"/>
      <c r="D209" s="464"/>
      <c r="E209" s="464"/>
      <c r="F209" s="465"/>
      <c r="G209" s="465"/>
      <c r="H209" s="465"/>
      <c r="I209" s="465"/>
      <c r="J209" s="465"/>
      <c r="K209" s="465"/>
      <c r="L209" s="466"/>
      <c r="M209" s="466"/>
      <c r="N209" s="466"/>
      <c r="O209" s="466"/>
      <c r="T209" s="468"/>
      <c r="U209" s="468"/>
      <c r="V209" s="468"/>
      <c r="W209" s="468"/>
      <c r="AB209" s="468"/>
      <c r="AC209" s="468"/>
      <c r="AD209" s="468"/>
      <c r="AE209" s="469"/>
      <c r="AF209" s="360"/>
      <c r="AG209" s="360"/>
      <c r="AH209" s="360"/>
      <c r="AI209" s="360"/>
      <c r="AJ209" s="360"/>
      <c r="AK209" s="360"/>
      <c r="AL209" s="360"/>
      <c r="AM209" s="360"/>
      <c r="AN209" s="360"/>
      <c r="AO209" s="360"/>
      <c r="AP209" s="360"/>
      <c r="AQ209" s="360"/>
      <c r="AR209" s="360"/>
      <c r="AS209" s="360"/>
      <c r="AT209" s="360"/>
      <c r="AU209" s="360"/>
      <c r="AV209" s="360"/>
      <c r="AW209" s="360"/>
      <c r="AX209" s="360"/>
      <c r="AY209" s="360"/>
      <c r="AZ209" s="360"/>
      <c r="BA209" s="360"/>
      <c r="BB209" s="360"/>
      <c r="BC209" s="360"/>
      <c r="BD209" s="360"/>
      <c r="BE209" s="360"/>
      <c r="BF209" s="360"/>
      <c r="BG209" s="360"/>
      <c r="BH209" s="360"/>
      <c r="BI209" s="360"/>
      <c r="BJ209" s="360"/>
      <c r="BK209" s="360"/>
    </row>
    <row r="210" spans="1:63" s="467" customFormat="1">
      <c r="A210" s="360"/>
      <c r="B210" s="360"/>
      <c r="C210" s="464"/>
      <c r="D210" s="464"/>
      <c r="E210" s="464"/>
      <c r="F210" s="465"/>
      <c r="G210" s="465"/>
      <c r="H210" s="465"/>
      <c r="I210" s="465"/>
      <c r="J210" s="465"/>
      <c r="K210" s="465"/>
      <c r="L210" s="466"/>
      <c r="M210" s="466"/>
      <c r="N210" s="466"/>
      <c r="O210" s="466"/>
      <c r="T210" s="468"/>
      <c r="U210" s="468"/>
      <c r="V210" s="468"/>
      <c r="W210" s="468"/>
      <c r="AB210" s="468"/>
      <c r="AC210" s="468"/>
      <c r="AD210" s="468"/>
      <c r="AE210" s="469"/>
      <c r="AF210" s="360"/>
      <c r="AG210" s="360"/>
      <c r="AH210" s="360"/>
      <c r="AI210" s="360"/>
      <c r="AJ210" s="360"/>
      <c r="AK210" s="360"/>
      <c r="AL210" s="360"/>
      <c r="AM210" s="360"/>
      <c r="AN210" s="360"/>
      <c r="AO210" s="360"/>
      <c r="AP210" s="360"/>
      <c r="AQ210" s="360"/>
      <c r="AR210" s="360"/>
      <c r="AS210" s="360"/>
      <c r="AT210" s="360"/>
      <c r="AU210" s="360"/>
      <c r="AV210" s="360"/>
      <c r="AW210" s="360"/>
      <c r="AX210" s="360"/>
      <c r="AY210" s="360"/>
      <c r="AZ210" s="360"/>
      <c r="BA210" s="360"/>
      <c r="BB210" s="360"/>
      <c r="BC210" s="360"/>
      <c r="BD210" s="360"/>
      <c r="BE210" s="360"/>
      <c r="BF210" s="360"/>
      <c r="BG210" s="360"/>
      <c r="BH210" s="360"/>
      <c r="BI210" s="360"/>
      <c r="BJ210" s="360"/>
      <c r="BK210" s="360"/>
    </row>
    <row r="211" spans="1:63" s="467" customFormat="1">
      <c r="A211" s="360"/>
      <c r="B211" s="360"/>
      <c r="C211" s="464"/>
      <c r="D211" s="464"/>
      <c r="E211" s="464"/>
      <c r="F211" s="465"/>
      <c r="G211" s="465"/>
      <c r="H211" s="465"/>
      <c r="I211" s="465"/>
      <c r="J211" s="465"/>
      <c r="K211" s="465"/>
      <c r="L211" s="466"/>
      <c r="M211" s="466"/>
      <c r="N211" s="466"/>
      <c r="O211" s="466"/>
      <c r="T211" s="468"/>
      <c r="U211" s="468"/>
      <c r="V211" s="468"/>
      <c r="W211" s="468"/>
      <c r="AB211" s="468"/>
      <c r="AC211" s="468"/>
      <c r="AD211" s="468"/>
      <c r="AE211" s="469"/>
      <c r="AF211" s="360"/>
      <c r="AG211" s="360"/>
      <c r="AH211" s="360"/>
      <c r="AI211" s="360"/>
      <c r="AJ211" s="360"/>
      <c r="AK211" s="360"/>
      <c r="AL211" s="360"/>
      <c r="AM211" s="360"/>
      <c r="AN211" s="360"/>
      <c r="AO211" s="360"/>
      <c r="AP211" s="360"/>
      <c r="AQ211" s="360"/>
      <c r="AR211" s="360"/>
      <c r="AS211" s="360"/>
      <c r="AT211" s="360"/>
      <c r="AU211" s="360"/>
      <c r="AV211" s="360"/>
      <c r="AW211" s="360"/>
      <c r="AX211" s="360"/>
      <c r="AY211" s="360"/>
      <c r="AZ211" s="360"/>
      <c r="BA211" s="360"/>
      <c r="BB211" s="360"/>
      <c r="BC211" s="360"/>
      <c r="BD211" s="360"/>
      <c r="BE211" s="360"/>
      <c r="BF211" s="360"/>
      <c r="BG211" s="360"/>
      <c r="BH211" s="360"/>
      <c r="BI211" s="360"/>
      <c r="BJ211" s="360"/>
      <c r="BK211" s="360"/>
    </row>
    <row r="212" spans="1:63" s="467" customFormat="1">
      <c r="A212" s="360"/>
      <c r="B212" s="360"/>
      <c r="C212" s="464"/>
      <c r="D212" s="464"/>
      <c r="E212" s="464"/>
      <c r="F212" s="465"/>
      <c r="G212" s="465"/>
      <c r="H212" s="465"/>
      <c r="I212" s="465"/>
      <c r="J212" s="465"/>
      <c r="K212" s="465"/>
      <c r="L212" s="466"/>
      <c r="M212" s="466"/>
      <c r="N212" s="466"/>
      <c r="O212" s="466"/>
      <c r="T212" s="468"/>
      <c r="U212" s="468"/>
      <c r="V212" s="468"/>
      <c r="W212" s="468"/>
      <c r="AB212" s="468"/>
      <c r="AC212" s="468"/>
      <c r="AD212" s="468"/>
      <c r="AE212" s="469"/>
      <c r="AF212" s="360"/>
      <c r="AG212" s="360"/>
      <c r="AH212" s="360"/>
      <c r="AI212" s="360"/>
      <c r="AJ212" s="360"/>
      <c r="AK212" s="360"/>
      <c r="AL212" s="360"/>
      <c r="AM212" s="360"/>
      <c r="AN212" s="360"/>
      <c r="AO212" s="360"/>
      <c r="AP212" s="360"/>
      <c r="AQ212" s="360"/>
      <c r="AR212" s="360"/>
      <c r="AS212" s="360"/>
      <c r="AT212" s="360"/>
      <c r="AU212" s="360"/>
      <c r="AV212" s="360"/>
      <c r="AW212" s="360"/>
      <c r="AX212" s="360"/>
      <c r="AY212" s="360"/>
      <c r="AZ212" s="360"/>
      <c r="BA212" s="360"/>
      <c r="BB212" s="360"/>
      <c r="BC212" s="360"/>
      <c r="BD212" s="360"/>
      <c r="BE212" s="360"/>
      <c r="BF212" s="360"/>
      <c r="BG212" s="360"/>
      <c r="BH212" s="360"/>
      <c r="BI212" s="360"/>
      <c r="BJ212" s="360"/>
      <c r="BK212" s="360"/>
    </row>
    <row r="213" spans="1:63" s="467" customFormat="1">
      <c r="A213" s="360"/>
      <c r="B213" s="360"/>
      <c r="C213" s="464"/>
      <c r="D213" s="464"/>
      <c r="E213" s="464"/>
      <c r="F213" s="465"/>
      <c r="G213" s="465"/>
      <c r="H213" s="465"/>
      <c r="I213" s="465"/>
      <c r="J213" s="465"/>
      <c r="K213" s="465"/>
      <c r="L213" s="466"/>
      <c r="M213" s="466"/>
      <c r="N213" s="466"/>
      <c r="O213" s="466"/>
      <c r="T213" s="468"/>
      <c r="U213" s="468"/>
      <c r="V213" s="468"/>
      <c r="W213" s="468"/>
      <c r="AB213" s="468"/>
      <c r="AC213" s="468"/>
      <c r="AD213" s="468"/>
      <c r="AE213" s="469"/>
      <c r="AF213" s="360"/>
      <c r="AG213" s="360"/>
      <c r="AH213" s="360"/>
      <c r="AI213" s="360"/>
      <c r="AJ213" s="360"/>
      <c r="AK213" s="360"/>
      <c r="AL213" s="360"/>
      <c r="AM213" s="360"/>
      <c r="AN213" s="360"/>
      <c r="AO213" s="360"/>
      <c r="AP213" s="360"/>
      <c r="AQ213" s="360"/>
      <c r="AR213" s="360"/>
      <c r="AS213" s="360"/>
      <c r="AT213" s="360"/>
      <c r="AU213" s="360"/>
      <c r="AV213" s="360"/>
      <c r="AW213" s="360"/>
      <c r="AX213" s="360"/>
      <c r="AY213" s="360"/>
      <c r="AZ213" s="360"/>
      <c r="BA213" s="360"/>
      <c r="BB213" s="360"/>
      <c r="BC213" s="360"/>
      <c r="BD213" s="360"/>
      <c r="BE213" s="360"/>
      <c r="BF213" s="360"/>
      <c r="BG213" s="360"/>
      <c r="BH213" s="360"/>
      <c r="BI213" s="360"/>
      <c r="BJ213" s="360"/>
      <c r="BK213" s="360"/>
    </row>
    <row r="214" spans="1:63" s="467" customFormat="1">
      <c r="A214" s="360"/>
      <c r="B214" s="360"/>
      <c r="C214" s="464"/>
      <c r="D214" s="464"/>
      <c r="E214" s="464"/>
      <c r="F214" s="465"/>
      <c r="G214" s="465"/>
      <c r="H214" s="465"/>
      <c r="I214" s="465"/>
      <c r="J214" s="465"/>
      <c r="K214" s="465"/>
      <c r="L214" s="466"/>
      <c r="M214" s="466"/>
      <c r="N214" s="466"/>
      <c r="O214" s="466"/>
      <c r="T214" s="468"/>
      <c r="U214" s="468"/>
      <c r="V214" s="468"/>
      <c r="W214" s="468"/>
      <c r="AB214" s="468"/>
      <c r="AC214" s="468"/>
      <c r="AD214" s="468"/>
      <c r="AE214" s="469"/>
      <c r="AF214" s="360"/>
      <c r="AG214" s="360"/>
      <c r="AH214" s="360"/>
      <c r="AI214" s="360"/>
      <c r="AJ214" s="360"/>
      <c r="AK214" s="360"/>
      <c r="AL214" s="360"/>
      <c r="AM214" s="360"/>
      <c r="AN214" s="360"/>
      <c r="AO214" s="360"/>
      <c r="AP214" s="360"/>
      <c r="AQ214" s="360"/>
      <c r="AR214" s="360"/>
      <c r="AS214" s="360"/>
      <c r="AT214" s="360"/>
      <c r="AU214" s="360"/>
      <c r="AV214" s="360"/>
      <c r="AW214" s="360"/>
      <c r="AX214" s="360"/>
      <c r="AY214" s="360"/>
      <c r="AZ214" s="360"/>
      <c r="BA214" s="360"/>
      <c r="BB214" s="360"/>
      <c r="BC214" s="360"/>
      <c r="BD214" s="360"/>
      <c r="BE214" s="360"/>
      <c r="BF214" s="360"/>
      <c r="BG214" s="360"/>
      <c r="BH214" s="360"/>
      <c r="BI214" s="360"/>
      <c r="BJ214" s="360"/>
      <c r="BK214" s="360"/>
    </row>
    <row r="215" spans="1:63" s="467" customFormat="1">
      <c r="A215" s="360"/>
      <c r="B215" s="360"/>
      <c r="C215" s="464"/>
      <c r="D215" s="464"/>
      <c r="E215" s="464"/>
      <c r="F215" s="465"/>
      <c r="G215" s="465"/>
      <c r="H215" s="465"/>
      <c r="I215" s="465"/>
      <c r="J215" s="465"/>
      <c r="K215" s="465"/>
      <c r="L215" s="466"/>
      <c r="M215" s="466"/>
      <c r="N215" s="466"/>
      <c r="O215" s="466"/>
      <c r="T215" s="468"/>
      <c r="U215" s="468"/>
      <c r="V215" s="468"/>
      <c r="W215" s="468"/>
      <c r="AB215" s="468"/>
      <c r="AC215" s="468"/>
      <c r="AD215" s="468"/>
      <c r="AE215" s="469"/>
      <c r="AF215" s="360"/>
      <c r="AG215" s="360"/>
      <c r="AH215" s="360"/>
      <c r="AI215" s="360"/>
      <c r="AJ215" s="360"/>
      <c r="AK215" s="360"/>
      <c r="AL215" s="360"/>
      <c r="AM215" s="360"/>
      <c r="AN215" s="360"/>
      <c r="AO215" s="360"/>
      <c r="AP215" s="360"/>
      <c r="AQ215" s="360"/>
      <c r="AR215" s="360"/>
      <c r="AS215" s="360"/>
      <c r="AT215" s="360"/>
      <c r="AU215" s="360"/>
      <c r="AV215" s="360"/>
      <c r="AW215" s="360"/>
      <c r="AX215" s="360"/>
      <c r="AY215" s="360"/>
      <c r="AZ215" s="360"/>
      <c r="BA215" s="360"/>
      <c r="BB215" s="360"/>
      <c r="BC215" s="360"/>
      <c r="BD215" s="360"/>
      <c r="BE215" s="360"/>
      <c r="BF215" s="360"/>
      <c r="BG215" s="360"/>
      <c r="BH215" s="360"/>
      <c r="BI215" s="360"/>
      <c r="BJ215" s="360"/>
      <c r="BK215" s="360"/>
    </row>
    <row r="216" spans="1:63" s="467" customFormat="1">
      <c r="A216" s="360"/>
      <c r="B216" s="360"/>
      <c r="C216" s="464"/>
      <c r="D216" s="464"/>
      <c r="E216" s="464"/>
      <c r="F216" s="465"/>
      <c r="G216" s="465"/>
      <c r="H216" s="465"/>
      <c r="I216" s="465"/>
      <c r="J216" s="465"/>
      <c r="K216" s="465"/>
      <c r="L216" s="466"/>
      <c r="M216" s="466"/>
      <c r="N216" s="466"/>
      <c r="O216" s="466"/>
      <c r="T216" s="468"/>
      <c r="U216" s="468"/>
      <c r="V216" s="468"/>
      <c r="W216" s="468"/>
      <c r="AB216" s="468"/>
      <c r="AC216" s="468"/>
      <c r="AD216" s="468"/>
      <c r="AE216" s="469"/>
      <c r="AF216" s="360"/>
      <c r="AG216" s="360"/>
      <c r="AH216" s="360"/>
      <c r="AI216" s="360"/>
      <c r="AJ216" s="360"/>
      <c r="AK216" s="360"/>
      <c r="AL216" s="360"/>
      <c r="AM216" s="360"/>
      <c r="AN216" s="360"/>
      <c r="AO216" s="360"/>
      <c r="AP216" s="360"/>
      <c r="AQ216" s="360"/>
      <c r="AR216" s="360"/>
      <c r="AS216" s="360"/>
      <c r="AT216" s="360"/>
      <c r="AU216" s="360"/>
      <c r="AV216" s="360"/>
      <c r="AW216" s="360"/>
      <c r="AX216" s="360"/>
      <c r="AY216" s="360"/>
      <c r="AZ216" s="360"/>
      <c r="BA216" s="360"/>
      <c r="BB216" s="360"/>
      <c r="BC216" s="360"/>
      <c r="BD216" s="360"/>
      <c r="BE216" s="360"/>
      <c r="BF216" s="360"/>
      <c r="BG216" s="360"/>
      <c r="BH216" s="360"/>
      <c r="BI216" s="360"/>
      <c r="BJ216" s="360"/>
      <c r="BK216" s="360"/>
    </row>
    <row r="217" spans="1:63" s="467" customFormat="1">
      <c r="A217" s="360"/>
      <c r="B217" s="360"/>
      <c r="C217" s="464"/>
      <c r="D217" s="464"/>
      <c r="E217" s="464"/>
      <c r="F217" s="465"/>
      <c r="G217" s="465"/>
      <c r="H217" s="465"/>
      <c r="I217" s="465"/>
      <c r="J217" s="465"/>
      <c r="K217" s="465"/>
      <c r="L217" s="466"/>
      <c r="M217" s="466"/>
      <c r="N217" s="466"/>
      <c r="O217" s="466"/>
      <c r="T217" s="468"/>
      <c r="U217" s="468"/>
      <c r="V217" s="468"/>
      <c r="W217" s="468"/>
      <c r="AB217" s="468"/>
      <c r="AC217" s="468"/>
      <c r="AD217" s="468"/>
      <c r="AE217" s="469"/>
      <c r="AF217" s="360"/>
      <c r="AG217" s="360"/>
      <c r="AH217" s="360"/>
      <c r="AI217" s="360"/>
      <c r="AJ217" s="360"/>
      <c r="AK217" s="360"/>
      <c r="AL217" s="360"/>
      <c r="AM217" s="360"/>
      <c r="AN217" s="360"/>
      <c r="AO217" s="360"/>
      <c r="AP217" s="360"/>
      <c r="AQ217" s="360"/>
      <c r="AR217" s="360"/>
      <c r="AS217" s="360"/>
      <c r="AT217" s="360"/>
      <c r="AU217" s="360"/>
      <c r="AV217" s="360"/>
      <c r="AW217" s="360"/>
      <c r="AX217" s="360"/>
      <c r="AY217" s="360"/>
      <c r="AZ217" s="360"/>
      <c r="BA217" s="360"/>
      <c r="BB217" s="360"/>
      <c r="BC217" s="360"/>
      <c r="BD217" s="360"/>
      <c r="BE217" s="360"/>
      <c r="BF217" s="360"/>
      <c r="BG217" s="360"/>
      <c r="BH217" s="360"/>
      <c r="BI217" s="360"/>
      <c r="BJ217" s="360"/>
      <c r="BK217" s="360"/>
    </row>
    <row r="218" spans="1:63" s="467" customFormat="1">
      <c r="A218" s="360"/>
      <c r="B218" s="360"/>
      <c r="C218" s="464"/>
      <c r="D218" s="464"/>
      <c r="E218" s="464"/>
      <c r="F218" s="465"/>
      <c r="G218" s="465"/>
      <c r="H218" s="465"/>
      <c r="I218" s="465"/>
      <c r="J218" s="465"/>
      <c r="K218" s="465"/>
      <c r="L218" s="466"/>
      <c r="M218" s="466"/>
      <c r="N218" s="466"/>
      <c r="O218" s="466"/>
      <c r="T218" s="468"/>
      <c r="U218" s="468"/>
      <c r="V218" s="468"/>
      <c r="W218" s="468"/>
      <c r="AB218" s="468"/>
      <c r="AC218" s="468"/>
      <c r="AD218" s="468"/>
      <c r="AE218" s="469"/>
      <c r="AF218" s="360"/>
      <c r="AG218" s="360"/>
      <c r="AH218" s="360"/>
      <c r="AI218" s="360"/>
      <c r="AJ218" s="360"/>
      <c r="AK218" s="360"/>
      <c r="AL218" s="360"/>
      <c r="AM218" s="360"/>
      <c r="AN218" s="360"/>
      <c r="AO218" s="360"/>
      <c r="AP218" s="360"/>
      <c r="AQ218" s="360"/>
      <c r="AR218" s="360"/>
      <c r="AS218" s="360"/>
      <c r="AT218" s="360"/>
      <c r="AU218" s="360"/>
      <c r="AV218" s="360"/>
      <c r="AW218" s="360"/>
      <c r="AX218" s="360"/>
      <c r="AY218" s="360"/>
      <c r="AZ218" s="360"/>
      <c r="BA218" s="360"/>
      <c r="BB218" s="360"/>
      <c r="BC218" s="360"/>
      <c r="BD218" s="360"/>
      <c r="BE218" s="360"/>
      <c r="BF218" s="360"/>
      <c r="BG218" s="360"/>
      <c r="BH218" s="360"/>
      <c r="BI218" s="360"/>
      <c r="BJ218" s="360"/>
      <c r="BK218" s="360"/>
    </row>
    <row r="219" spans="1:63" s="467" customFormat="1">
      <c r="A219" s="360"/>
      <c r="B219" s="360"/>
      <c r="C219" s="464"/>
      <c r="D219" s="464"/>
      <c r="E219" s="464"/>
      <c r="F219" s="465"/>
      <c r="G219" s="465"/>
      <c r="H219" s="465"/>
      <c r="I219" s="465"/>
      <c r="J219" s="465"/>
      <c r="K219" s="465"/>
      <c r="L219" s="466"/>
      <c r="M219" s="466"/>
      <c r="N219" s="466"/>
      <c r="O219" s="466"/>
      <c r="T219" s="468"/>
      <c r="U219" s="468"/>
      <c r="V219" s="468"/>
      <c r="W219" s="468"/>
      <c r="AB219" s="468"/>
      <c r="AC219" s="468"/>
      <c r="AD219" s="468"/>
      <c r="AE219" s="469"/>
      <c r="AF219" s="360"/>
      <c r="AG219" s="360"/>
      <c r="AH219" s="360"/>
      <c r="AI219" s="360"/>
      <c r="AJ219" s="360"/>
      <c r="AK219" s="360"/>
      <c r="AL219" s="360"/>
      <c r="AM219" s="360"/>
      <c r="AN219" s="360"/>
      <c r="AO219" s="360"/>
      <c r="AP219" s="360"/>
      <c r="AQ219" s="360"/>
      <c r="AR219" s="360"/>
      <c r="AS219" s="360"/>
      <c r="AT219" s="360"/>
      <c r="AU219" s="360"/>
      <c r="AV219" s="360"/>
      <c r="AW219" s="360"/>
      <c r="AX219" s="360"/>
      <c r="AY219" s="360"/>
      <c r="AZ219" s="360"/>
      <c r="BA219" s="360"/>
      <c r="BB219" s="360"/>
      <c r="BC219" s="360"/>
      <c r="BD219" s="360"/>
      <c r="BE219" s="360"/>
      <c r="BF219" s="360"/>
      <c r="BG219" s="360"/>
      <c r="BH219" s="360"/>
      <c r="BI219" s="360"/>
      <c r="BJ219" s="360"/>
      <c r="BK219" s="360"/>
    </row>
    <row r="220" spans="1:63" s="467" customFormat="1">
      <c r="A220" s="360"/>
      <c r="B220" s="360"/>
      <c r="C220" s="464"/>
      <c r="D220" s="464"/>
      <c r="E220" s="464"/>
      <c r="F220" s="465"/>
      <c r="G220" s="465"/>
      <c r="H220" s="465"/>
      <c r="I220" s="465"/>
      <c r="J220" s="465"/>
      <c r="K220" s="465"/>
      <c r="L220" s="466"/>
      <c r="M220" s="466"/>
      <c r="N220" s="466"/>
      <c r="O220" s="466"/>
      <c r="T220" s="468"/>
      <c r="U220" s="468"/>
      <c r="V220" s="468"/>
      <c r="W220" s="468"/>
      <c r="AB220" s="468"/>
      <c r="AC220" s="468"/>
      <c r="AD220" s="468"/>
      <c r="AE220" s="469"/>
      <c r="AF220" s="360"/>
      <c r="AG220" s="360"/>
      <c r="AH220" s="360"/>
      <c r="AI220" s="360"/>
      <c r="AJ220" s="360"/>
      <c r="AK220" s="360"/>
      <c r="AL220" s="360"/>
      <c r="AM220" s="360"/>
      <c r="AN220" s="360"/>
      <c r="AO220" s="360"/>
      <c r="AP220" s="360"/>
      <c r="AQ220" s="360"/>
      <c r="AR220" s="360"/>
      <c r="AS220" s="360"/>
      <c r="AT220" s="360"/>
      <c r="AU220" s="360"/>
      <c r="AV220" s="360"/>
      <c r="AW220" s="360"/>
      <c r="AX220" s="360"/>
      <c r="AY220" s="360"/>
      <c r="AZ220" s="360"/>
      <c r="BA220" s="360"/>
      <c r="BB220" s="360"/>
      <c r="BC220" s="360"/>
      <c r="BD220" s="360"/>
      <c r="BE220" s="360"/>
      <c r="BF220" s="360"/>
      <c r="BG220" s="360"/>
      <c r="BH220" s="360"/>
      <c r="BI220" s="360"/>
      <c r="BJ220" s="360"/>
      <c r="BK220" s="360"/>
    </row>
    <row r="221" spans="1:63" s="467" customFormat="1">
      <c r="A221" s="360"/>
      <c r="B221" s="360"/>
      <c r="C221" s="464"/>
      <c r="D221" s="464"/>
      <c r="E221" s="464"/>
      <c r="F221" s="465"/>
      <c r="G221" s="465"/>
      <c r="H221" s="465"/>
      <c r="I221" s="465"/>
      <c r="J221" s="465"/>
      <c r="K221" s="465"/>
      <c r="L221" s="466"/>
      <c r="M221" s="466"/>
      <c r="N221" s="466"/>
      <c r="O221" s="466"/>
      <c r="T221" s="468"/>
      <c r="U221" s="468"/>
      <c r="V221" s="468"/>
      <c r="W221" s="468"/>
      <c r="AB221" s="468"/>
      <c r="AC221" s="468"/>
      <c r="AD221" s="468"/>
      <c r="AE221" s="469"/>
      <c r="AF221" s="360"/>
      <c r="AG221" s="360"/>
      <c r="AH221" s="360"/>
      <c r="AI221" s="360"/>
      <c r="AJ221" s="360"/>
      <c r="AK221" s="360"/>
      <c r="AL221" s="360"/>
      <c r="AM221" s="360"/>
      <c r="AN221" s="360"/>
      <c r="AO221" s="360"/>
      <c r="AP221" s="360"/>
      <c r="AQ221" s="360"/>
      <c r="AR221" s="360"/>
      <c r="AS221" s="360"/>
      <c r="AT221" s="360"/>
      <c r="AU221" s="360"/>
      <c r="AV221" s="360"/>
      <c r="AW221" s="360"/>
      <c r="AX221" s="360"/>
      <c r="AY221" s="360"/>
      <c r="AZ221" s="360"/>
      <c r="BA221" s="360"/>
      <c r="BB221" s="360"/>
      <c r="BC221" s="360"/>
      <c r="BD221" s="360"/>
      <c r="BE221" s="360"/>
      <c r="BF221" s="360"/>
      <c r="BG221" s="360"/>
      <c r="BH221" s="360"/>
      <c r="BI221" s="360"/>
      <c r="BJ221" s="360"/>
      <c r="BK221" s="360"/>
    </row>
    <row r="222" spans="1:63" s="467" customFormat="1">
      <c r="A222" s="360"/>
      <c r="B222" s="360"/>
      <c r="C222" s="464"/>
      <c r="D222" s="464"/>
      <c r="E222" s="464"/>
      <c r="F222" s="465"/>
      <c r="G222" s="465"/>
      <c r="H222" s="465"/>
      <c r="I222" s="465"/>
      <c r="J222" s="465"/>
      <c r="K222" s="465"/>
      <c r="L222" s="466"/>
      <c r="M222" s="466"/>
      <c r="N222" s="466"/>
      <c r="O222" s="466"/>
      <c r="T222" s="468"/>
      <c r="U222" s="468"/>
      <c r="V222" s="468"/>
      <c r="W222" s="468"/>
      <c r="AB222" s="468"/>
      <c r="AC222" s="468"/>
      <c r="AD222" s="468"/>
      <c r="AE222" s="469"/>
      <c r="AF222" s="360"/>
      <c r="AG222" s="360"/>
      <c r="AH222" s="360"/>
      <c r="AI222" s="360"/>
      <c r="AJ222" s="360"/>
      <c r="AK222" s="360"/>
      <c r="AL222" s="360"/>
      <c r="AM222" s="360"/>
      <c r="AN222" s="360"/>
      <c r="AO222" s="360"/>
      <c r="AP222" s="360"/>
      <c r="AQ222" s="360"/>
      <c r="AR222" s="360"/>
      <c r="AS222" s="360"/>
      <c r="AT222" s="360"/>
      <c r="AU222" s="360"/>
      <c r="AV222" s="360"/>
      <c r="AW222" s="360"/>
      <c r="AX222" s="360"/>
      <c r="AY222" s="360"/>
      <c r="AZ222" s="360"/>
      <c r="BA222" s="360"/>
      <c r="BB222" s="360"/>
      <c r="BC222" s="360"/>
      <c r="BD222" s="360"/>
      <c r="BE222" s="360"/>
      <c r="BF222" s="360"/>
      <c r="BG222" s="360"/>
      <c r="BH222" s="360"/>
      <c r="BI222" s="360"/>
      <c r="BJ222" s="360"/>
      <c r="BK222" s="360"/>
    </row>
    <row r="223" spans="1:63" s="467" customFormat="1">
      <c r="A223" s="360"/>
      <c r="B223" s="360"/>
      <c r="C223" s="464"/>
      <c r="D223" s="464"/>
      <c r="E223" s="464"/>
      <c r="F223" s="465"/>
      <c r="G223" s="465"/>
      <c r="H223" s="465"/>
      <c r="I223" s="465"/>
      <c r="J223" s="465"/>
      <c r="K223" s="465"/>
      <c r="L223" s="466"/>
      <c r="M223" s="466"/>
      <c r="N223" s="466"/>
      <c r="O223" s="466"/>
      <c r="T223" s="468"/>
      <c r="U223" s="468"/>
      <c r="V223" s="468"/>
      <c r="W223" s="468"/>
      <c r="AB223" s="468"/>
      <c r="AC223" s="468"/>
      <c r="AD223" s="468"/>
      <c r="AE223" s="469"/>
      <c r="AF223" s="360"/>
      <c r="AG223" s="360"/>
      <c r="AH223" s="360"/>
      <c r="AI223" s="360"/>
      <c r="AJ223" s="360"/>
      <c r="AK223" s="360"/>
      <c r="AL223" s="360"/>
      <c r="AM223" s="360"/>
      <c r="AN223" s="360"/>
      <c r="AO223" s="360"/>
      <c r="AP223" s="360"/>
      <c r="AQ223" s="360"/>
      <c r="AR223" s="360"/>
      <c r="AS223" s="360"/>
      <c r="AT223" s="360"/>
      <c r="AU223" s="360"/>
      <c r="AV223" s="360"/>
      <c r="AW223" s="360"/>
      <c r="AX223" s="360"/>
      <c r="AY223" s="360"/>
      <c r="AZ223" s="360"/>
      <c r="BA223" s="360"/>
      <c r="BB223" s="360"/>
      <c r="BC223" s="360"/>
      <c r="BD223" s="360"/>
      <c r="BE223" s="360"/>
      <c r="BF223" s="360"/>
      <c r="BG223" s="360"/>
      <c r="BH223" s="360"/>
      <c r="BI223" s="360"/>
      <c r="BJ223" s="360"/>
      <c r="BK223" s="360"/>
    </row>
    <row r="224" spans="1:63" s="467" customFormat="1">
      <c r="A224" s="360"/>
      <c r="B224" s="360"/>
      <c r="C224" s="464"/>
      <c r="D224" s="464"/>
      <c r="E224" s="464"/>
      <c r="F224" s="465"/>
      <c r="G224" s="465"/>
      <c r="H224" s="465"/>
      <c r="I224" s="465"/>
      <c r="J224" s="465"/>
      <c r="K224" s="465"/>
      <c r="L224" s="466"/>
      <c r="M224" s="466"/>
      <c r="N224" s="466"/>
      <c r="O224" s="466"/>
      <c r="T224" s="468"/>
      <c r="U224" s="468"/>
      <c r="V224" s="468"/>
      <c r="W224" s="468"/>
      <c r="AB224" s="468"/>
      <c r="AC224" s="468"/>
      <c r="AD224" s="468"/>
      <c r="AE224" s="469"/>
      <c r="AF224" s="360"/>
      <c r="AG224" s="360"/>
      <c r="AH224" s="360"/>
      <c r="AI224" s="360"/>
      <c r="AJ224" s="360"/>
      <c r="AK224" s="360"/>
      <c r="AL224" s="360"/>
      <c r="AM224" s="360"/>
      <c r="AN224" s="360"/>
      <c r="AO224" s="360"/>
      <c r="AP224" s="360"/>
      <c r="AQ224" s="360"/>
      <c r="AR224" s="360"/>
      <c r="AS224" s="360"/>
      <c r="AT224" s="360"/>
      <c r="AU224" s="360"/>
      <c r="AV224" s="360"/>
      <c r="AW224" s="360"/>
      <c r="AX224" s="360"/>
      <c r="AY224" s="360"/>
      <c r="AZ224" s="360"/>
      <c r="BA224" s="360"/>
      <c r="BB224" s="360"/>
      <c r="BC224" s="360"/>
      <c r="BD224" s="360"/>
      <c r="BE224" s="360"/>
      <c r="BF224" s="360"/>
      <c r="BG224" s="360"/>
      <c r="BH224" s="360"/>
      <c r="BI224" s="360"/>
      <c r="BJ224" s="360"/>
      <c r="BK224" s="360"/>
    </row>
    <row r="225" spans="1:63" s="467" customFormat="1">
      <c r="A225" s="360"/>
      <c r="B225" s="360"/>
      <c r="C225" s="464"/>
      <c r="D225" s="464"/>
      <c r="E225" s="464"/>
      <c r="F225" s="465"/>
      <c r="G225" s="465"/>
      <c r="H225" s="465"/>
      <c r="I225" s="465"/>
      <c r="J225" s="465"/>
      <c r="K225" s="465"/>
      <c r="L225" s="466"/>
      <c r="M225" s="466"/>
      <c r="N225" s="466"/>
      <c r="O225" s="466"/>
      <c r="T225" s="468"/>
      <c r="U225" s="468"/>
      <c r="V225" s="468"/>
      <c r="W225" s="468"/>
      <c r="AB225" s="468"/>
      <c r="AC225" s="468"/>
      <c r="AD225" s="468"/>
      <c r="AE225" s="469"/>
      <c r="AF225" s="360"/>
      <c r="AG225" s="360"/>
      <c r="AH225" s="360"/>
      <c r="AI225" s="360"/>
      <c r="AJ225" s="360"/>
      <c r="AK225" s="360"/>
      <c r="AL225" s="360"/>
      <c r="AM225" s="360"/>
      <c r="AN225" s="360"/>
      <c r="AO225" s="360"/>
      <c r="AP225" s="360"/>
      <c r="AQ225" s="360"/>
      <c r="AR225" s="360"/>
      <c r="AS225" s="360"/>
      <c r="AT225" s="360"/>
      <c r="AU225" s="360"/>
      <c r="AV225" s="360"/>
      <c r="AW225" s="360"/>
      <c r="AX225" s="360"/>
      <c r="AY225" s="360"/>
      <c r="AZ225" s="360"/>
      <c r="BA225" s="360"/>
      <c r="BB225" s="360"/>
      <c r="BC225" s="360"/>
      <c r="BD225" s="360"/>
      <c r="BE225" s="360"/>
      <c r="BF225" s="360"/>
      <c r="BG225" s="360"/>
      <c r="BH225" s="360"/>
      <c r="BI225" s="360"/>
      <c r="BJ225" s="360"/>
      <c r="BK225" s="360"/>
    </row>
    <row r="226" spans="1:63" s="467" customFormat="1">
      <c r="A226" s="360"/>
      <c r="B226" s="360"/>
      <c r="C226" s="464"/>
      <c r="D226" s="464"/>
      <c r="E226" s="464"/>
      <c r="F226" s="465"/>
      <c r="G226" s="465"/>
      <c r="H226" s="465"/>
      <c r="I226" s="465"/>
      <c r="J226" s="465"/>
      <c r="K226" s="465"/>
      <c r="L226" s="466"/>
      <c r="M226" s="466"/>
      <c r="N226" s="466"/>
      <c r="O226" s="466"/>
      <c r="T226" s="468"/>
      <c r="U226" s="468"/>
      <c r="V226" s="468"/>
      <c r="W226" s="468"/>
      <c r="AB226" s="468"/>
      <c r="AC226" s="468"/>
      <c r="AD226" s="468"/>
      <c r="AE226" s="469"/>
      <c r="AF226" s="360"/>
      <c r="AG226" s="360"/>
      <c r="AH226" s="360"/>
      <c r="AI226" s="360"/>
      <c r="AJ226" s="360"/>
      <c r="AK226" s="360"/>
      <c r="AL226" s="360"/>
      <c r="AM226" s="360"/>
      <c r="AN226" s="360"/>
      <c r="AO226" s="360"/>
      <c r="AP226" s="360"/>
      <c r="AQ226" s="360"/>
      <c r="AR226" s="360"/>
      <c r="AS226" s="360"/>
      <c r="AT226" s="360"/>
      <c r="AU226" s="360"/>
      <c r="AV226" s="360"/>
      <c r="AW226" s="360"/>
      <c r="AX226" s="360"/>
      <c r="AY226" s="360"/>
      <c r="AZ226" s="360"/>
      <c r="BA226" s="360"/>
      <c r="BB226" s="360"/>
      <c r="BC226" s="360"/>
      <c r="BD226" s="360"/>
      <c r="BE226" s="360"/>
      <c r="BF226" s="360"/>
      <c r="BG226" s="360"/>
      <c r="BH226" s="360"/>
      <c r="BI226" s="360"/>
      <c r="BJ226" s="360"/>
      <c r="BK226" s="360"/>
    </row>
    <row r="227" spans="1:63" s="467" customFormat="1">
      <c r="A227" s="360"/>
      <c r="B227" s="360"/>
      <c r="C227" s="464"/>
      <c r="D227" s="464"/>
      <c r="E227" s="464"/>
      <c r="F227" s="465"/>
      <c r="G227" s="465"/>
      <c r="H227" s="465"/>
      <c r="I227" s="465"/>
      <c r="J227" s="465"/>
      <c r="K227" s="465"/>
      <c r="L227" s="466"/>
      <c r="M227" s="466"/>
      <c r="N227" s="466"/>
      <c r="O227" s="466"/>
      <c r="T227" s="468"/>
      <c r="U227" s="468"/>
      <c r="V227" s="468"/>
      <c r="W227" s="468"/>
      <c r="AB227" s="468"/>
      <c r="AC227" s="468"/>
      <c r="AD227" s="468"/>
      <c r="AE227" s="469"/>
      <c r="AF227" s="360"/>
      <c r="AG227" s="360"/>
      <c r="AH227" s="360"/>
      <c r="AI227" s="360"/>
      <c r="AJ227" s="360"/>
      <c r="AK227" s="360"/>
      <c r="AL227" s="360"/>
      <c r="AM227" s="360"/>
      <c r="AN227" s="360"/>
      <c r="AO227" s="360"/>
      <c r="AP227" s="360"/>
      <c r="AQ227" s="360"/>
      <c r="AR227" s="360"/>
      <c r="AS227" s="360"/>
      <c r="AT227" s="360"/>
      <c r="AU227" s="360"/>
      <c r="AV227" s="360"/>
      <c r="AW227" s="360"/>
      <c r="AX227" s="360"/>
      <c r="AY227" s="360"/>
      <c r="AZ227" s="360"/>
      <c r="BA227" s="360"/>
      <c r="BB227" s="360"/>
      <c r="BC227" s="360"/>
      <c r="BD227" s="360"/>
      <c r="BE227" s="360"/>
      <c r="BF227" s="360"/>
      <c r="BG227" s="360"/>
      <c r="BH227" s="360"/>
      <c r="BI227" s="360"/>
      <c r="BJ227" s="360"/>
      <c r="BK227" s="360"/>
    </row>
    <row r="228" spans="1:63" s="467" customFormat="1">
      <c r="A228" s="360"/>
      <c r="B228" s="360"/>
      <c r="C228" s="464"/>
      <c r="D228" s="464"/>
      <c r="E228" s="464"/>
      <c r="F228" s="465"/>
      <c r="G228" s="465"/>
      <c r="H228" s="465"/>
      <c r="I228" s="465"/>
      <c r="J228" s="465"/>
      <c r="K228" s="465"/>
      <c r="L228" s="466"/>
      <c r="M228" s="466"/>
      <c r="N228" s="466"/>
      <c r="O228" s="466"/>
      <c r="T228" s="468"/>
      <c r="U228" s="468"/>
      <c r="V228" s="468"/>
      <c r="W228" s="468"/>
      <c r="AB228" s="468"/>
      <c r="AC228" s="468"/>
      <c r="AD228" s="468"/>
      <c r="AE228" s="469"/>
      <c r="AF228" s="360"/>
      <c r="AG228" s="360"/>
      <c r="AH228" s="360"/>
      <c r="AI228" s="360"/>
      <c r="AJ228" s="360"/>
      <c r="AK228" s="360"/>
      <c r="AL228" s="360"/>
      <c r="AM228" s="360"/>
      <c r="AN228" s="360"/>
      <c r="AO228" s="360"/>
      <c r="AP228" s="360"/>
      <c r="AQ228" s="360"/>
      <c r="AR228" s="360"/>
      <c r="AS228" s="360"/>
      <c r="AT228" s="360"/>
      <c r="AU228" s="360"/>
      <c r="AV228" s="360"/>
      <c r="AW228" s="360"/>
      <c r="AX228" s="360"/>
      <c r="AY228" s="360"/>
      <c r="AZ228" s="360"/>
      <c r="BA228" s="360"/>
      <c r="BB228" s="360"/>
      <c r="BC228" s="360"/>
      <c r="BD228" s="360"/>
      <c r="BE228" s="360"/>
      <c r="BF228" s="360"/>
      <c r="BG228" s="360"/>
      <c r="BH228" s="360"/>
      <c r="BI228" s="360"/>
      <c r="BJ228" s="360"/>
      <c r="BK228" s="360"/>
    </row>
    <row r="229" spans="1:63" s="467" customFormat="1">
      <c r="A229" s="360"/>
      <c r="B229" s="360"/>
      <c r="C229" s="464"/>
      <c r="D229" s="464"/>
      <c r="E229" s="464"/>
      <c r="F229" s="465"/>
      <c r="G229" s="465"/>
      <c r="H229" s="465"/>
      <c r="I229" s="465"/>
      <c r="J229" s="465"/>
      <c r="K229" s="465"/>
      <c r="L229" s="466"/>
      <c r="M229" s="466"/>
      <c r="N229" s="466"/>
      <c r="O229" s="466"/>
      <c r="T229" s="468"/>
      <c r="U229" s="468"/>
      <c r="V229" s="468"/>
      <c r="W229" s="468"/>
      <c r="AB229" s="468"/>
      <c r="AC229" s="468"/>
      <c r="AD229" s="468"/>
      <c r="AE229" s="469"/>
      <c r="AF229" s="360"/>
      <c r="AG229" s="360"/>
      <c r="AH229" s="360"/>
      <c r="AI229" s="360"/>
      <c r="AJ229" s="360"/>
      <c r="AK229" s="360"/>
      <c r="AL229" s="360"/>
      <c r="AM229" s="360"/>
      <c r="AN229" s="360"/>
      <c r="AO229" s="360"/>
      <c r="AP229" s="360"/>
      <c r="AQ229" s="360"/>
      <c r="AR229" s="360"/>
      <c r="AS229" s="360"/>
      <c r="AT229" s="360"/>
      <c r="AU229" s="360"/>
      <c r="AV229" s="360"/>
      <c r="AW229" s="360"/>
      <c r="AX229" s="360"/>
      <c r="AY229" s="360"/>
      <c r="AZ229" s="360"/>
      <c r="BA229" s="360"/>
      <c r="BB229" s="360"/>
      <c r="BC229" s="360"/>
      <c r="BD229" s="360"/>
      <c r="BE229" s="360"/>
      <c r="BF229" s="360"/>
      <c r="BG229" s="360"/>
      <c r="BH229" s="360"/>
      <c r="BI229" s="360"/>
      <c r="BJ229" s="360"/>
      <c r="BK229" s="360"/>
    </row>
    <row r="230" spans="1:63" s="467" customFormat="1">
      <c r="A230" s="360"/>
      <c r="B230" s="360"/>
      <c r="C230" s="464"/>
      <c r="D230" s="464"/>
      <c r="E230" s="464"/>
      <c r="F230" s="465"/>
      <c r="G230" s="465"/>
      <c r="H230" s="465"/>
      <c r="I230" s="465"/>
      <c r="J230" s="465"/>
      <c r="K230" s="465"/>
      <c r="L230" s="466"/>
      <c r="M230" s="466"/>
      <c r="N230" s="466"/>
      <c r="O230" s="466"/>
      <c r="T230" s="468"/>
      <c r="U230" s="468"/>
      <c r="V230" s="468"/>
      <c r="W230" s="468"/>
      <c r="AB230" s="468"/>
      <c r="AC230" s="468"/>
      <c r="AD230" s="468"/>
      <c r="AE230" s="469"/>
      <c r="AF230" s="360"/>
      <c r="AG230" s="360"/>
      <c r="AH230" s="360"/>
      <c r="AI230" s="360"/>
      <c r="AJ230" s="360"/>
      <c r="AK230" s="360"/>
      <c r="AL230" s="360"/>
      <c r="AM230" s="360"/>
      <c r="AN230" s="360"/>
      <c r="AO230" s="360"/>
      <c r="AP230" s="360"/>
      <c r="AQ230" s="360"/>
      <c r="AR230" s="360"/>
      <c r="AS230" s="360"/>
      <c r="AT230" s="360"/>
      <c r="AU230" s="360"/>
      <c r="AV230" s="360"/>
      <c r="AW230" s="360"/>
      <c r="AX230" s="360"/>
      <c r="AY230" s="360"/>
      <c r="AZ230" s="360"/>
      <c r="BA230" s="360"/>
      <c r="BB230" s="360"/>
      <c r="BC230" s="360"/>
      <c r="BD230" s="360"/>
      <c r="BE230" s="360"/>
      <c r="BF230" s="360"/>
      <c r="BG230" s="360"/>
      <c r="BH230" s="360"/>
      <c r="BI230" s="360"/>
      <c r="BJ230" s="360"/>
      <c r="BK230" s="360"/>
    </row>
    <row r="231" spans="1:63" s="467" customFormat="1">
      <c r="A231" s="360"/>
      <c r="B231" s="360"/>
      <c r="C231" s="464"/>
      <c r="D231" s="464"/>
      <c r="E231" s="464"/>
      <c r="F231" s="465"/>
      <c r="G231" s="465"/>
      <c r="H231" s="465"/>
      <c r="I231" s="465"/>
      <c r="J231" s="465"/>
      <c r="K231" s="465"/>
      <c r="L231" s="466"/>
      <c r="M231" s="466"/>
      <c r="N231" s="466"/>
      <c r="O231" s="466"/>
      <c r="T231" s="468"/>
      <c r="U231" s="468"/>
      <c r="V231" s="468"/>
      <c r="W231" s="468"/>
      <c r="AB231" s="468"/>
      <c r="AC231" s="468"/>
      <c r="AD231" s="468"/>
      <c r="AE231" s="469"/>
      <c r="AF231" s="360"/>
      <c r="AG231" s="360"/>
      <c r="AH231" s="360"/>
      <c r="AI231" s="360"/>
      <c r="AJ231" s="360"/>
      <c r="AK231" s="360"/>
      <c r="AL231" s="360"/>
      <c r="AM231" s="360"/>
      <c r="AN231" s="360"/>
      <c r="AO231" s="360"/>
      <c r="AP231" s="360"/>
      <c r="AQ231" s="360"/>
      <c r="AR231" s="360"/>
      <c r="AS231" s="360"/>
      <c r="AT231" s="360"/>
      <c r="AU231" s="360"/>
      <c r="AV231" s="360"/>
      <c r="AW231" s="360"/>
      <c r="AX231" s="360"/>
      <c r="AY231" s="360"/>
      <c r="AZ231" s="360"/>
      <c r="BA231" s="360"/>
      <c r="BB231" s="360"/>
      <c r="BC231" s="360"/>
      <c r="BD231" s="360"/>
      <c r="BE231" s="360"/>
      <c r="BF231" s="360"/>
      <c r="BG231" s="360"/>
      <c r="BH231" s="360"/>
      <c r="BI231" s="360"/>
      <c r="BJ231" s="360"/>
      <c r="BK231" s="360"/>
    </row>
    <row r="232" spans="1:63" s="467" customFormat="1">
      <c r="A232" s="360"/>
      <c r="B232" s="360"/>
      <c r="C232" s="464"/>
      <c r="D232" s="464"/>
      <c r="E232" s="464"/>
      <c r="F232" s="465"/>
      <c r="G232" s="465"/>
      <c r="H232" s="465"/>
      <c r="I232" s="465"/>
      <c r="J232" s="465"/>
      <c r="K232" s="465"/>
      <c r="L232" s="466"/>
      <c r="M232" s="466"/>
      <c r="N232" s="466"/>
      <c r="O232" s="466"/>
      <c r="T232" s="468"/>
      <c r="U232" s="468"/>
      <c r="V232" s="468"/>
      <c r="W232" s="468"/>
      <c r="AB232" s="468"/>
      <c r="AC232" s="468"/>
      <c r="AD232" s="468"/>
      <c r="AE232" s="469"/>
      <c r="AF232" s="360"/>
      <c r="AG232" s="360"/>
      <c r="AH232" s="360"/>
      <c r="AI232" s="360"/>
      <c r="AJ232" s="360"/>
      <c r="AK232" s="360"/>
      <c r="AL232" s="360"/>
      <c r="AM232" s="360"/>
      <c r="AN232" s="360"/>
      <c r="AO232" s="360"/>
      <c r="AP232" s="360"/>
      <c r="AQ232" s="360"/>
      <c r="AR232" s="360"/>
      <c r="AS232" s="360"/>
      <c r="AT232" s="360"/>
      <c r="AU232" s="360"/>
      <c r="AV232" s="360"/>
      <c r="AW232" s="360"/>
      <c r="AX232" s="360"/>
      <c r="AY232" s="360"/>
      <c r="AZ232" s="360"/>
      <c r="BA232" s="360"/>
      <c r="BB232" s="360"/>
      <c r="BC232" s="360"/>
      <c r="BD232" s="360"/>
      <c r="BE232" s="360"/>
      <c r="BF232" s="360"/>
      <c r="BG232" s="360"/>
      <c r="BH232" s="360"/>
      <c r="BI232" s="360"/>
      <c r="BJ232" s="360"/>
      <c r="BK232" s="360"/>
    </row>
    <row r="233" spans="1:63" s="467" customFormat="1">
      <c r="A233" s="360"/>
      <c r="B233" s="360"/>
      <c r="C233" s="464"/>
      <c r="D233" s="464"/>
      <c r="E233" s="464"/>
      <c r="F233" s="465"/>
      <c r="G233" s="465"/>
      <c r="H233" s="465"/>
      <c r="I233" s="465"/>
      <c r="J233" s="465"/>
      <c r="K233" s="465"/>
      <c r="L233" s="466"/>
      <c r="M233" s="466"/>
      <c r="N233" s="466"/>
      <c r="O233" s="466"/>
      <c r="T233" s="468"/>
      <c r="U233" s="468"/>
      <c r="V233" s="468"/>
      <c r="W233" s="468"/>
      <c r="AB233" s="468"/>
      <c r="AC233" s="468"/>
      <c r="AD233" s="468"/>
      <c r="AE233" s="469"/>
      <c r="AF233" s="360"/>
      <c r="AG233" s="360"/>
      <c r="AH233" s="360"/>
      <c r="AI233" s="360"/>
      <c r="AJ233" s="360"/>
      <c r="AK233" s="360"/>
      <c r="AL233" s="360"/>
      <c r="AM233" s="360"/>
      <c r="AN233" s="360"/>
      <c r="AO233" s="360"/>
      <c r="AP233" s="360"/>
      <c r="AQ233" s="360"/>
      <c r="AR233" s="360"/>
      <c r="AS233" s="360"/>
      <c r="AT233" s="360"/>
      <c r="AU233" s="360"/>
      <c r="AV233" s="360"/>
      <c r="AW233" s="360"/>
      <c r="AX233" s="360"/>
      <c r="AY233" s="360"/>
      <c r="AZ233" s="360"/>
      <c r="BA233" s="360"/>
      <c r="BB233" s="360"/>
      <c r="BC233" s="360"/>
      <c r="BD233" s="360"/>
      <c r="BE233" s="360"/>
      <c r="BF233" s="360"/>
      <c r="BG233" s="360"/>
      <c r="BH233" s="360"/>
      <c r="BI233" s="360"/>
      <c r="BJ233" s="360"/>
      <c r="BK233" s="360"/>
    </row>
    <row r="234" spans="1:63" s="467" customFormat="1">
      <c r="A234" s="360"/>
      <c r="B234" s="360"/>
      <c r="C234" s="464"/>
      <c r="D234" s="464"/>
      <c r="E234" s="464"/>
      <c r="F234" s="465"/>
      <c r="G234" s="465"/>
      <c r="H234" s="465"/>
      <c r="I234" s="465"/>
      <c r="J234" s="465"/>
      <c r="K234" s="465"/>
      <c r="L234" s="466"/>
      <c r="M234" s="466"/>
      <c r="N234" s="466"/>
      <c r="O234" s="466"/>
      <c r="T234" s="468"/>
      <c r="U234" s="468"/>
      <c r="V234" s="468"/>
      <c r="W234" s="468"/>
      <c r="AB234" s="468"/>
      <c r="AC234" s="468"/>
      <c r="AD234" s="468"/>
      <c r="AE234" s="469"/>
      <c r="AF234" s="360"/>
      <c r="AG234" s="360"/>
      <c r="AH234" s="360"/>
      <c r="AI234" s="360"/>
      <c r="AJ234" s="360"/>
      <c r="AK234" s="360"/>
      <c r="AL234" s="360"/>
      <c r="AM234" s="360"/>
      <c r="AN234" s="360"/>
      <c r="AO234" s="360"/>
      <c r="AP234" s="360"/>
      <c r="AQ234" s="360"/>
      <c r="AR234" s="360"/>
      <c r="AS234" s="360"/>
      <c r="AT234" s="360"/>
      <c r="AU234" s="360"/>
      <c r="AV234" s="360"/>
      <c r="AW234" s="360"/>
      <c r="AX234" s="360"/>
      <c r="AY234" s="360"/>
      <c r="AZ234" s="360"/>
      <c r="BA234" s="360"/>
      <c r="BB234" s="360"/>
      <c r="BC234" s="360"/>
      <c r="BD234" s="360"/>
      <c r="BE234" s="360"/>
      <c r="BF234" s="360"/>
      <c r="BG234" s="360"/>
      <c r="BH234" s="360"/>
      <c r="BI234" s="360"/>
      <c r="BJ234" s="360"/>
      <c r="BK234" s="360"/>
    </row>
    <row r="235" spans="1:63" s="467" customFormat="1">
      <c r="A235" s="360"/>
      <c r="B235" s="360"/>
      <c r="C235" s="464"/>
      <c r="D235" s="464"/>
      <c r="E235" s="464"/>
      <c r="F235" s="465"/>
      <c r="G235" s="465"/>
      <c r="H235" s="465"/>
      <c r="I235" s="465"/>
      <c r="J235" s="465"/>
      <c r="K235" s="465"/>
      <c r="L235" s="466"/>
      <c r="M235" s="466"/>
      <c r="N235" s="466"/>
      <c r="O235" s="466"/>
      <c r="T235" s="468"/>
      <c r="U235" s="468"/>
      <c r="V235" s="468"/>
      <c r="W235" s="468"/>
      <c r="AB235" s="468"/>
      <c r="AC235" s="468"/>
      <c r="AD235" s="468"/>
      <c r="AE235" s="469"/>
      <c r="AF235" s="360"/>
      <c r="AG235" s="360"/>
      <c r="AH235" s="360"/>
      <c r="AI235" s="360"/>
      <c r="AJ235" s="360"/>
      <c r="AK235" s="360"/>
      <c r="AL235" s="360"/>
      <c r="AM235" s="360"/>
      <c r="AN235" s="360"/>
      <c r="AO235" s="360"/>
      <c r="AP235" s="360"/>
      <c r="AQ235" s="360"/>
      <c r="AR235" s="360"/>
      <c r="AS235" s="360"/>
      <c r="AT235" s="360"/>
      <c r="AU235" s="360"/>
      <c r="AV235" s="360"/>
      <c r="AW235" s="360"/>
      <c r="AX235" s="360"/>
      <c r="AY235" s="360"/>
      <c r="AZ235" s="360"/>
      <c r="BA235" s="360"/>
      <c r="BB235" s="360"/>
      <c r="BC235" s="360"/>
      <c r="BD235" s="360"/>
      <c r="BE235" s="360"/>
      <c r="BF235" s="360"/>
      <c r="BG235" s="360"/>
      <c r="BH235" s="360"/>
      <c r="BI235" s="360"/>
      <c r="BJ235" s="360"/>
      <c r="BK235" s="360"/>
    </row>
    <row r="236" spans="1:63" s="467" customFormat="1">
      <c r="A236" s="360"/>
      <c r="B236" s="360"/>
      <c r="C236" s="464"/>
      <c r="D236" s="464"/>
      <c r="E236" s="464"/>
      <c r="F236" s="465"/>
      <c r="G236" s="465"/>
      <c r="H236" s="465"/>
      <c r="I236" s="465"/>
      <c r="J236" s="465"/>
      <c r="K236" s="465"/>
      <c r="L236" s="466"/>
      <c r="M236" s="466"/>
      <c r="N236" s="466"/>
      <c r="O236" s="466"/>
      <c r="T236" s="468"/>
      <c r="U236" s="468"/>
      <c r="V236" s="468"/>
      <c r="W236" s="468"/>
      <c r="AB236" s="468"/>
      <c r="AC236" s="468"/>
      <c r="AD236" s="468"/>
      <c r="AE236" s="469"/>
      <c r="AF236" s="360"/>
      <c r="AG236" s="360"/>
      <c r="AH236" s="360"/>
      <c r="AI236" s="360"/>
      <c r="AJ236" s="360"/>
      <c r="AK236" s="360"/>
      <c r="AL236" s="360"/>
      <c r="AM236" s="360"/>
      <c r="AN236" s="360"/>
      <c r="AO236" s="360"/>
      <c r="AP236" s="360"/>
      <c r="AQ236" s="360"/>
      <c r="AR236" s="360"/>
      <c r="AS236" s="360"/>
      <c r="AT236" s="360"/>
      <c r="AU236" s="360"/>
      <c r="AV236" s="360"/>
      <c r="AW236" s="360"/>
      <c r="AX236" s="360"/>
      <c r="AY236" s="360"/>
      <c r="AZ236" s="360"/>
      <c r="BA236" s="360"/>
      <c r="BB236" s="360"/>
      <c r="BC236" s="360"/>
      <c r="BD236" s="360"/>
      <c r="BE236" s="360"/>
      <c r="BF236" s="360"/>
      <c r="BG236" s="360"/>
      <c r="BH236" s="360"/>
      <c r="BI236" s="360"/>
      <c r="BJ236" s="360"/>
      <c r="BK236" s="360"/>
    </row>
    <row r="237" spans="1:63" s="467" customFormat="1">
      <c r="A237" s="360"/>
      <c r="B237" s="360"/>
      <c r="C237" s="464"/>
      <c r="D237" s="464"/>
      <c r="E237" s="464"/>
      <c r="F237" s="465"/>
      <c r="G237" s="465"/>
      <c r="H237" s="465"/>
      <c r="I237" s="465"/>
      <c r="J237" s="465"/>
      <c r="K237" s="465"/>
      <c r="L237" s="466"/>
      <c r="M237" s="466"/>
      <c r="N237" s="466"/>
      <c r="O237" s="466"/>
      <c r="T237" s="468"/>
      <c r="U237" s="468"/>
      <c r="V237" s="468"/>
      <c r="W237" s="468"/>
      <c r="AB237" s="468"/>
      <c r="AC237" s="468"/>
      <c r="AD237" s="468"/>
      <c r="AE237" s="469"/>
      <c r="AF237" s="360"/>
      <c r="AG237" s="360"/>
      <c r="AH237" s="360"/>
      <c r="AI237" s="360"/>
      <c r="AJ237" s="360"/>
      <c r="AK237" s="360"/>
      <c r="AL237" s="360"/>
      <c r="AM237" s="360"/>
      <c r="AN237" s="360"/>
      <c r="AO237" s="360"/>
      <c r="AP237" s="360"/>
      <c r="AQ237" s="360"/>
      <c r="AR237" s="360"/>
      <c r="AS237" s="360"/>
      <c r="AT237" s="360"/>
      <c r="AU237" s="360"/>
      <c r="AV237" s="360"/>
      <c r="AW237" s="360"/>
      <c r="AX237" s="360"/>
      <c r="AY237" s="360"/>
      <c r="AZ237" s="360"/>
      <c r="BA237" s="360"/>
      <c r="BB237" s="360"/>
      <c r="BC237" s="360"/>
      <c r="BD237" s="360"/>
      <c r="BE237" s="360"/>
      <c r="BF237" s="360"/>
      <c r="BG237" s="360"/>
      <c r="BH237" s="360"/>
      <c r="BI237" s="360"/>
      <c r="BJ237" s="360"/>
      <c r="BK237" s="360"/>
    </row>
    <row r="238" spans="1:63" s="467" customFormat="1">
      <c r="A238" s="360"/>
      <c r="B238" s="360"/>
      <c r="C238" s="464"/>
      <c r="D238" s="464"/>
      <c r="E238" s="464"/>
      <c r="F238" s="465"/>
      <c r="G238" s="465"/>
      <c r="H238" s="465"/>
      <c r="I238" s="465"/>
      <c r="J238" s="465"/>
      <c r="K238" s="465"/>
      <c r="L238" s="466"/>
      <c r="M238" s="466"/>
      <c r="N238" s="466"/>
      <c r="O238" s="466"/>
      <c r="T238" s="468"/>
      <c r="U238" s="468"/>
      <c r="V238" s="468"/>
      <c r="W238" s="468"/>
      <c r="AB238" s="468"/>
      <c r="AC238" s="468"/>
      <c r="AD238" s="468"/>
      <c r="AE238" s="469"/>
      <c r="AF238" s="360"/>
      <c r="AG238" s="360"/>
      <c r="AH238" s="360"/>
      <c r="AI238" s="360"/>
      <c r="AJ238" s="360"/>
      <c r="AK238" s="360"/>
      <c r="AL238" s="360"/>
      <c r="AM238" s="360"/>
      <c r="AN238" s="360"/>
      <c r="AO238" s="360"/>
      <c r="AP238" s="360"/>
      <c r="AQ238" s="360"/>
      <c r="AR238" s="360"/>
      <c r="AS238" s="360"/>
      <c r="AT238" s="360"/>
      <c r="AU238" s="360"/>
      <c r="AV238" s="360"/>
      <c r="AW238" s="360"/>
      <c r="AX238" s="360"/>
      <c r="AY238" s="360"/>
      <c r="AZ238" s="360"/>
      <c r="BA238" s="360"/>
      <c r="BB238" s="360"/>
      <c r="BC238" s="360"/>
      <c r="BD238" s="360"/>
      <c r="BE238" s="360"/>
      <c r="BF238" s="360"/>
      <c r="BG238" s="360"/>
      <c r="BH238" s="360"/>
      <c r="BI238" s="360"/>
      <c r="BJ238" s="360"/>
      <c r="BK238" s="360"/>
    </row>
    <row r="239" spans="1:63" s="467" customFormat="1">
      <c r="A239" s="360"/>
      <c r="B239" s="360"/>
      <c r="C239" s="464"/>
      <c r="D239" s="464"/>
      <c r="E239" s="464"/>
      <c r="F239" s="465"/>
      <c r="G239" s="465"/>
      <c r="H239" s="465"/>
      <c r="I239" s="465"/>
      <c r="J239" s="465"/>
      <c r="K239" s="465"/>
      <c r="L239" s="466"/>
      <c r="M239" s="466"/>
      <c r="N239" s="466"/>
      <c r="O239" s="466"/>
      <c r="T239" s="468"/>
      <c r="U239" s="468"/>
      <c r="V239" s="468"/>
      <c r="W239" s="468"/>
      <c r="AB239" s="468"/>
      <c r="AC239" s="468"/>
      <c r="AD239" s="468"/>
      <c r="AE239" s="469"/>
      <c r="AF239" s="360"/>
      <c r="AG239" s="360"/>
      <c r="AH239" s="360"/>
      <c r="AI239" s="360"/>
      <c r="AJ239" s="360"/>
      <c r="AK239" s="360"/>
      <c r="AL239" s="360"/>
      <c r="AM239" s="360"/>
      <c r="AN239" s="360"/>
      <c r="AO239" s="360"/>
      <c r="AP239" s="360"/>
      <c r="AQ239" s="360"/>
      <c r="AR239" s="360"/>
      <c r="AS239" s="360"/>
      <c r="AT239" s="360"/>
      <c r="AU239" s="360"/>
      <c r="AV239" s="360"/>
      <c r="AW239" s="360"/>
      <c r="AX239" s="360"/>
      <c r="AY239" s="360"/>
      <c r="AZ239" s="360"/>
      <c r="BA239" s="360"/>
      <c r="BB239" s="360"/>
      <c r="BC239" s="360"/>
      <c r="BD239" s="360"/>
      <c r="BE239" s="360"/>
      <c r="BF239" s="360"/>
      <c r="BG239" s="360"/>
      <c r="BH239" s="360"/>
      <c r="BI239" s="360"/>
      <c r="BJ239" s="360"/>
      <c r="BK239" s="360"/>
    </row>
    <row r="240" spans="1:63" s="467" customFormat="1">
      <c r="A240" s="360"/>
      <c r="B240" s="360"/>
      <c r="C240" s="464"/>
      <c r="D240" s="464"/>
      <c r="E240" s="464"/>
      <c r="F240" s="465"/>
      <c r="G240" s="465"/>
      <c r="H240" s="465"/>
      <c r="I240" s="465"/>
      <c r="J240" s="465"/>
      <c r="K240" s="465"/>
      <c r="L240" s="466"/>
      <c r="M240" s="466"/>
      <c r="N240" s="466"/>
      <c r="O240" s="466"/>
      <c r="T240" s="468"/>
      <c r="U240" s="468"/>
      <c r="V240" s="468"/>
      <c r="W240" s="468"/>
      <c r="AB240" s="468"/>
      <c r="AC240" s="468"/>
      <c r="AD240" s="468"/>
      <c r="AE240" s="469"/>
      <c r="AF240" s="360"/>
      <c r="AG240" s="360"/>
      <c r="AH240" s="360"/>
      <c r="AI240" s="360"/>
      <c r="AJ240" s="360"/>
      <c r="AK240" s="360"/>
      <c r="AL240" s="360"/>
      <c r="AM240" s="360"/>
      <c r="AN240" s="360"/>
      <c r="AO240" s="360"/>
      <c r="AP240" s="360"/>
      <c r="AQ240" s="360"/>
      <c r="AR240" s="360"/>
      <c r="AS240" s="360"/>
      <c r="AT240" s="360"/>
      <c r="AU240" s="360"/>
      <c r="AV240" s="360"/>
      <c r="AW240" s="360"/>
      <c r="AX240" s="360"/>
      <c r="AY240" s="360"/>
      <c r="AZ240" s="360"/>
      <c r="BA240" s="360"/>
      <c r="BB240" s="360"/>
      <c r="BC240" s="360"/>
      <c r="BD240" s="360"/>
      <c r="BE240" s="360"/>
      <c r="BF240" s="360"/>
      <c r="BG240" s="360"/>
      <c r="BH240" s="360"/>
      <c r="BI240" s="360"/>
      <c r="BJ240" s="360"/>
      <c r="BK240" s="360"/>
    </row>
    <row r="241" spans="1:63" s="467" customFormat="1">
      <c r="A241" s="360"/>
      <c r="B241" s="360"/>
      <c r="C241" s="464"/>
      <c r="D241" s="464"/>
      <c r="E241" s="464"/>
      <c r="F241" s="465"/>
      <c r="G241" s="465"/>
      <c r="H241" s="465"/>
      <c r="I241" s="465"/>
      <c r="J241" s="465"/>
      <c r="K241" s="465"/>
      <c r="L241" s="466"/>
      <c r="M241" s="466"/>
      <c r="N241" s="466"/>
      <c r="O241" s="466"/>
      <c r="T241" s="468"/>
      <c r="U241" s="468"/>
      <c r="V241" s="468"/>
      <c r="W241" s="468"/>
      <c r="AB241" s="468"/>
      <c r="AC241" s="468"/>
      <c r="AD241" s="468"/>
      <c r="AE241" s="469"/>
      <c r="AF241" s="360"/>
      <c r="AG241" s="360"/>
      <c r="AH241" s="360"/>
      <c r="AI241" s="360"/>
      <c r="AJ241" s="360"/>
      <c r="AK241" s="360"/>
      <c r="AL241" s="360"/>
      <c r="AM241" s="360"/>
      <c r="AN241" s="360"/>
      <c r="AO241" s="360"/>
      <c r="AP241" s="360"/>
      <c r="AQ241" s="360"/>
      <c r="AR241" s="360"/>
      <c r="AS241" s="360"/>
      <c r="AT241" s="360"/>
      <c r="AU241" s="360"/>
      <c r="AV241" s="360"/>
      <c r="AW241" s="360"/>
      <c r="AX241" s="360"/>
      <c r="AY241" s="360"/>
      <c r="AZ241" s="360"/>
      <c r="BA241" s="360"/>
      <c r="BB241" s="360"/>
      <c r="BC241" s="360"/>
      <c r="BD241" s="360"/>
      <c r="BE241" s="360"/>
      <c r="BF241" s="360"/>
      <c r="BG241" s="360"/>
      <c r="BH241" s="360"/>
      <c r="BI241" s="360"/>
      <c r="BJ241" s="360"/>
      <c r="BK241" s="360"/>
    </row>
    <row r="242" spans="1:63" s="467" customFormat="1">
      <c r="A242" s="360"/>
      <c r="B242" s="360"/>
      <c r="C242" s="464"/>
      <c r="D242" s="464"/>
      <c r="E242" s="464"/>
      <c r="F242" s="465"/>
      <c r="G242" s="465"/>
      <c r="H242" s="465"/>
      <c r="I242" s="465"/>
      <c r="J242" s="465"/>
      <c r="K242" s="465"/>
      <c r="L242" s="466"/>
      <c r="M242" s="466"/>
      <c r="N242" s="466"/>
      <c r="O242" s="466"/>
      <c r="T242" s="468"/>
      <c r="U242" s="468"/>
      <c r="V242" s="468"/>
      <c r="W242" s="468"/>
      <c r="AB242" s="468"/>
      <c r="AC242" s="468"/>
      <c r="AD242" s="468"/>
      <c r="AE242" s="469"/>
      <c r="AF242" s="360"/>
      <c r="AG242" s="360"/>
      <c r="AH242" s="360"/>
      <c r="AI242" s="360"/>
      <c r="AJ242" s="360"/>
      <c r="AK242" s="360"/>
      <c r="AL242" s="360"/>
      <c r="AM242" s="360"/>
      <c r="AN242" s="360"/>
      <c r="AO242" s="360"/>
      <c r="AP242" s="360"/>
      <c r="AQ242" s="360"/>
      <c r="AR242" s="360"/>
      <c r="AS242" s="360"/>
      <c r="AT242" s="360"/>
      <c r="AU242" s="360"/>
      <c r="AV242" s="360"/>
      <c r="AW242" s="360"/>
      <c r="AX242" s="360"/>
      <c r="AY242" s="360"/>
      <c r="AZ242" s="360"/>
      <c r="BA242" s="360"/>
      <c r="BB242" s="360"/>
      <c r="BC242" s="360"/>
      <c r="BD242" s="360"/>
      <c r="BE242" s="360"/>
      <c r="BF242" s="360"/>
      <c r="BG242" s="360"/>
      <c r="BH242" s="360"/>
      <c r="BI242" s="360"/>
      <c r="BJ242" s="360"/>
      <c r="BK242" s="360"/>
    </row>
    <row r="243" spans="1:63" s="467" customFormat="1">
      <c r="A243" s="360"/>
      <c r="B243" s="360"/>
      <c r="C243" s="464"/>
      <c r="D243" s="464"/>
      <c r="E243" s="464"/>
      <c r="F243" s="465"/>
      <c r="G243" s="465"/>
      <c r="H243" s="465"/>
      <c r="I243" s="465"/>
      <c r="J243" s="465"/>
      <c r="K243" s="465"/>
      <c r="L243" s="466"/>
      <c r="M243" s="466"/>
      <c r="N243" s="466"/>
      <c r="O243" s="466"/>
      <c r="T243" s="468"/>
      <c r="U243" s="468"/>
      <c r="V243" s="468"/>
      <c r="W243" s="468"/>
      <c r="AB243" s="468"/>
      <c r="AC243" s="468"/>
      <c r="AD243" s="468"/>
      <c r="AE243" s="469"/>
      <c r="AF243" s="360"/>
      <c r="AG243" s="360"/>
      <c r="AH243" s="360"/>
      <c r="AI243" s="360"/>
      <c r="AJ243" s="360"/>
      <c r="AK243" s="360"/>
      <c r="AL243" s="360"/>
      <c r="AM243" s="360"/>
      <c r="AN243" s="360"/>
      <c r="AO243" s="360"/>
      <c r="AP243" s="360"/>
      <c r="AQ243" s="360"/>
      <c r="AR243" s="360"/>
      <c r="AS243" s="360"/>
      <c r="AT243" s="360"/>
      <c r="AU243" s="360"/>
      <c r="AV243" s="360"/>
      <c r="AW243" s="360"/>
      <c r="AX243" s="360"/>
      <c r="AY243" s="360"/>
      <c r="AZ243" s="360"/>
      <c r="BA243" s="360"/>
      <c r="BB243" s="360"/>
      <c r="BC243" s="360"/>
      <c r="BD243" s="360"/>
      <c r="BE243" s="360"/>
      <c r="BF243" s="360"/>
      <c r="BG243" s="360"/>
      <c r="BH243" s="360"/>
      <c r="BI243" s="360"/>
      <c r="BJ243" s="360"/>
      <c r="BK243" s="360"/>
    </row>
    <row r="244" spans="1:63" s="467" customFormat="1">
      <c r="A244" s="360"/>
      <c r="B244" s="360"/>
      <c r="C244" s="464"/>
      <c r="D244" s="464"/>
      <c r="E244" s="464"/>
      <c r="F244" s="465"/>
      <c r="G244" s="465"/>
      <c r="H244" s="465"/>
      <c r="I244" s="465"/>
      <c r="J244" s="465"/>
      <c r="K244" s="465"/>
      <c r="L244" s="466"/>
      <c r="M244" s="466"/>
      <c r="N244" s="466"/>
      <c r="O244" s="466"/>
      <c r="T244" s="468"/>
      <c r="U244" s="468"/>
      <c r="V244" s="468"/>
      <c r="W244" s="468"/>
      <c r="AB244" s="468"/>
      <c r="AC244" s="468"/>
      <c r="AD244" s="468"/>
      <c r="AE244" s="469"/>
      <c r="AF244" s="360"/>
      <c r="AG244" s="360"/>
      <c r="AH244" s="360"/>
      <c r="AI244" s="360"/>
      <c r="AJ244" s="360"/>
      <c r="AK244" s="360"/>
      <c r="AL244" s="360"/>
      <c r="AM244" s="360"/>
      <c r="AN244" s="360"/>
      <c r="AO244" s="360"/>
      <c r="AP244" s="360"/>
      <c r="AQ244" s="360"/>
      <c r="AR244" s="360"/>
      <c r="AS244" s="360"/>
      <c r="AT244" s="360"/>
      <c r="AU244" s="360"/>
      <c r="AV244" s="360"/>
      <c r="AW244" s="360"/>
      <c r="AX244" s="360"/>
      <c r="AY244" s="360"/>
      <c r="AZ244" s="360"/>
      <c r="BA244" s="360"/>
      <c r="BB244" s="360"/>
      <c r="BC244" s="360"/>
      <c r="BD244" s="360"/>
      <c r="BE244" s="360"/>
      <c r="BF244" s="360"/>
      <c r="BG244" s="360"/>
      <c r="BH244" s="360"/>
      <c r="BI244" s="360"/>
      <c r="BJ244" s="360"/>
      <c r="BK244" s="360"/>
    </row>
    <row r="245" spans="1:63" s="467" customFormat="1">
      <c r="A245" s="360"/>
      <c r="B245" s="360"/>
      <c r="C245" s="464"/>
      <c r="D245" s="464"/>
      <c r="E245" s="464"/>
      <c r="F245" s="465"/>
      <c r="G245" s="465"/>
      <c r="H245" s="465"/>
      <c r="I245" s="465"/>
      <c r="J245" s="465"/>
      <c r="K245" s="465"/>
      <c r="L245" s="466"/>
      <c r="M245" s="466"/>
      <c r="N245" s="466"/>
      <c r="O245" s="466"/>
      <c r="T245" s="468"/>
      <c r="U245" s="468"/>
      <c r="V245" s="468"/>
      <c r="W245" s="468"/>
      <c r="AB245" s="468"/>
      <c r="AC245" s="468"/>
      <c r="AD245" s="468"/>
      <c r="AE245" s="469"/>
      <c r="AF245" s="360"/>
      <c r="AG245" s="360"/>
      <c r="AH245" s="360"/>
      <c r="AI245" s="360"/>
      <c r="AJ245" s="360"/>
      <c r="AK245" s="360"/>
      <c r="AL245" s="360"/>
      <c r="AM245" s="360"/>
      <c r="AN245" s="360"/>
      <c r="AO245" s="360"/>
      <c r="AP245" s="360"/>
      <c r="AQ245" s="360"/>
      <c r="AR245" s="360"/>
      <c r="AS245" s="360"/>
      <c r="AT245" s="360"/>
      <c r="AU245" s="360"/>
      <c r="AV245" s="360"/>
      <c r="AW245" s="360"/>
      <c r="AX245" s="360"/>
      <c r="AY245" s="360"/>
      <c r="AZ245" s="360"/>
      <c r="BA245" s="360"/>
      <c r="BB245" s="360"/>
      <c r="BC245" s="360"/>
      <c r="BD245" s="360"/>
      <c r="BE245" s="360"/>
      <c r="BF245" s="360"/>
      <c r="BG245" s="360"/>
      <c r="BH245" s="360"/>
      <c r="BI245" s="360"/>
      <c r="BJ245" s="360"/>
      <c r="BK245" s="360"/>
    </row>
    <row r="246" spans="1:63" s="467" customFormat="1">
      <c r="A246" s="360"/>
      <c r="B246" s="360"/>
      <c r="C246" s="464"/>
      <c r="D246" s="464"/>
      <c r="E246" s="464"/>
      <c r="F246" s="465"/>
      <c r="G246" s="465"/>
      <c r="H246" s="465"/>
      <c r="I246" s="465"/>
      <c r="J246" s="465"/>
      <c r="K246" s="465"/>
      <c r="L246" s="466"/>
      <c r="M246" s="466"/>
      <c r="N246" s="466"/>
      <c r="O246" s="466"/>
      <c r="T246" s="468"/>
      <c r="U246" s="468"/>
      <c r="V246" s="468"/>
      <c r="W246" s="468"/>
      <c r="AB246" s="468"/>
      <c r="AC246" s="468"/>
      <c r="AD246" s="468"/>
      <c r="AE246" s="469"/>
      <c r="AF246" s="360"/>
      <c r="AG246" s="360"/>
      <c r="AH246" s="360"/>
      <c r="AI246" s="360"/>
      <c r="AJ246" s="360"/>
      <c r="AK246" s="360"/>
      <c r="AL246" s="360"/>
      <c r="AM246" s="360"/>
      <c r="AN246" s="360"/>
      <c r="AO246" s="360"/>
      <c r="AP246" s="360"/>
      <c r="AQ246" s="360"/>
      <c r="AR246" s="360"/>
      <c r="AS246" s="360"/>
      <c r="AT246" s="360"/>
      <c r="AU246" s="360"/>
      <c r="AV246" s="360"/>
      <c r="AW246" s="360"/>
      <c r="AX246" s="360"/>
      <c r="AY246" s="360"/>
      <c r="AZ246" s="360"/>
      <c r="BA246" s="360"/>
      <c r="BB246" s="360"/>
      <c r="BC246" s="360"/>
      <c r="BD246" s="360"/>
      <c r="BE246" s="360"/>
      <c r="BF246" s="360"/>
      <c r="BG246" s="360"/>
      <c r="BH246" s="360"/>
      <c r="BI246" s="360"/>
      <c r="BJ246" s="360"/>
      <c r="BK246" s="360"/>
    </row>
    <row r="247" spans="1:63" s="467" customFormat="1">
      <c r="A247" s="360"/>
      <c r="B247" s="360"/>
      <c r="C247" s="464"/>
      <c r="D247" s="464"/>
      <c r="E247" s="464"/>
      <c r="F247" s="465"/>
      <c r="G247" s="465"/>
      <c r="H247" s="465"/>
      <c r="I247" s="465"/>
      <c r="J247" s="465"/>
      <c r="K247" s="465"/>
      <c r="L247" s="466"/>
      <c r="M247" s="466"/>
      <c r="N247" s="466"/>
      <c r="O247" s="466"/>
      <c r="T247" s="468"/>
      <c r="U247" s="468"/>
      <c r="V247" s="468"/>
      <c r="W247" s="468"/>
      <c r="AB247" s="468"/>
      <c r="AC247" s="468"/>
      <c r="AD247" s="468"/>
      <c r="AE247" s="469"/>
      <c r="AF247" s="360"/>
      <c r="AG247" s="360"/>
      <c r="AH247" s="360"/>
      <c r="AI247" s="360"/>
      <c r="AJ247" s="360"/>
      <c r="AK247" s="360"/>
      <c r="AL247" s="360"/>
      <c r="AM247" s="360"/>
      <c r="AN247" s="360"/>
      <c r="AO247" s="360"/>
      <c r="AP247" s="360"/>
      <c r="AQ247" s="360"/>
      <c r="AR247" s="360"/>
      <c r="AS247" s="360"/>
      <c r="AT247" s="360"/>
      <c r="AU247" s="360"/>
      <c r="AV247" s="360"/>
      <c r="AW247" s="360"/>
      <c r="AX247" s="360"/>
      <c r="AY247" s="360"/>
      <c r="AZ247" s="360"/>
      <c r="BA247" s="360"/>
      <c r="BB247" s="360"/>
      <c r="BC247" s="360"/>
      <c r="BD247" s="360"/>
      <c r="BE247" s="360"/>
      <c r="BF247" s="360"/>
      <c r="BG247" s="360"/>
      <c r="BH247" s="360"/>
      <c r="BI247" s="360"/>
      <c r="BJ247" s="360"/>
      <c r="BK247" s="360"/>
    </row>
    <row r="248" spans="1:63" s="467" customFormat="1">
      <c r="A248" s="360"/>
      <c r="B248" s="360"/>
      <c r="C248" s="464"/>
      <c r="D248" s="464"/>
      <c r="E248" s="464"/>
      <c r="F248" s="465"/>
      <c r="G248" s="465"/>
      <c r="H248" s="465"/>
      <c r="I248" s="465"/>
      <c r="J248" s="465"/>
      <c r="K248" s="465"/>
      <c r="L248" s="466"/>
      <c r="M248" s="466"/>
      <c r="N248" s="466"/>
      <c r="O248" s="466"/>
      <c r="T248" s="468"/>
      <c r="U248" s="468"/>
      <c r="V248" s="468"/>
      <c r="W248" s="468"/>
      <c r="AB248" s="468"/>
      <c r="AC248" s="468"/>
      <c r="AD248" s="468"/>
      <c r="AE248" s="469"/>
      <c r="AF248" s="360"/>
      <c r="AG248" s="360"/>
      <c r="AH248" s="360"/>
      <c r="AI248" s="360"/>
      <c r="AJ248" s="360"/>
      <c r="AK248" s="360"/>
      <c r="AL248" s="360"/>
      <c r="AM248" s="360"/>
      <c r="AN248" s="360"/>
      <c r="AO248" s="360"/>
      <c r="AP248" s="360"/>
      <c r="AQ248" s="360"/>
      <c r="AR248" s="360"/>
      <c r="AS248" s="360"/>
      <c r="AT248" s="360"/>
      <c r="AU248" s="360"/>
      <c r="AV248" s="360"/>
      <c r="AW248" s="360"/>
      <c r="AX248" s="360"/>
      <c r="AY248" s="360"/>
      <c r="AZ248" s="360"/>
      <c r="BA248" s="360"/>
      <c r="BB248" s="360"/>
      <c r="BC248" s="360"/>
      <c r="BD248" s="360"/>
      <c r="BE248" s="360"/>
      <c r="BF248" s="360"/>
      <c r="BG248" s="360"/>
      <c r="BH248" s="360"/>
      <c r="BI248" s="360"/>
      <c r="BJ248" s="360"/>
      <c r="BK248" s="360"/>
    </row>
    <row r="249" spans="1:63" s="467" customFormat="1">
      <c r="A249" s="360"/>
      <c r="B249" s="360"/>
      <c r="C249" s="464"/>
      <c r="D249" s="464"/>
      <c r="E249" s="464"/>
      <c r="F249" s="465"/>
      <c r="G249" s="465"/>
      <c r="H249" s="465"/>
      <c r="I249" s="465"/>
      <c r="J249" s="465"/>
      <c r="K249" s="465"/>
      <c r="L249" s="466"/>
      <c r="M249" s="466"/>
      <c r="N249" s="466"/>
      <c r="O249" s="466"/>
      <c r="T249" s="468"/>
      <c r="U249" s="468"/>
      <c r="V249" s="468"/>
      <c r="W249" s="468"/>
      <c r="AB249" s="468"/>
      <c r="AC249" s="468"/>
      <c r="AD249" s="468"/>
      <c r="AE249" s="469"/>
      <c r="AF249" s="360"/>
      <c r="AG249" s="360"/>
      <c r="AH249" s="360"/>
      <c r="AI249" s="360"/>
      <c r="AJ249" s="360"/>
      <c r="AK249" s="360"/>
      <c r="AL249" s="360"/>
      <c r="AM249" s="360"/>
      <c r="AN249" s="360"/>
      <c r="AO249" s="360"/>
      <c r="AP249" s="360"/>
      <c r="AQ249" s="360"/>
      <c r="AR249" s="360"/>
      <c r="AS249" s="360"/>
      <c r="AT249" s="360"/>
      <c r="AU249" s="360"/>
      <c r="AV249" s="360"/>
      <c r="AW249" s="360"/>
      <c r="AX249" s="360"/>
      <c r="AY249" s="360"/>
      <c r="AZ249" s="360"/>
      <c r="BA249" s="360"/>
      <c r="BB249" s="360"/>
      <c r="BC249" s="360"/>
      <c r="BD249" s="360"/>
      <c r="BE249" s="360"/>
      <c r="BF249" s="360"/>
      <c r="BG249" s="360"/>
      <c r="BH249" s="360"/>
      <c r="BI249" s="360"/>
      <c r="BJ249" s="360"/>
      <c r="BK249" s="360"/>
    </row>
    <row r="250" spans="1:63" s="467" customFormat="1">
      <c r="A250" s="360"/>
      <c r="B250" s="360"/>
      <c r="C250" s="464"/>
      <c r="D250" s="464"/>
      <c r="E250" s="464"/>
      <c r="F250" s="465"/>
      <c r="G250" s="465"/>
      <c r="H250" s="465"/>
      <c r="I250" s="465"/>
      <c r="J250" s="465"/>
      <c r="K250" s="465"/>
      <c r="L250" s="466"/>
      <c r="M250" s="466"/>
      <c r="N250" s="466"/>
      <c r="O250" s="466"/>
      <c r="T250" s="468"/>
      <c r="U250" s="468"/>
      <c r="V250" s="468"/>
      <c r="W250" s="468"/>
      <c r="AB250" s="468"/>
      <c r="AC250" s="468"/>
      <c r="AD250" s="468"/>
      <c r="AE250" s="469"/>
      <c r="AF250" s="360"/>
      <c r="AG250" s="360"/>
      <c r="AH250" s="360"/>
      <c r="AI250" s="360"/>
      <c r="AJ250" s="360"/>
      <c r="AK250" s="360"/>
      <c r="AL250" s="360"/>
      <c r="AM250" s="360"/>
      <c r="AN250" s="360"/>
      <c r="AO250" s="360"/>
      <c r="AP250" s="360"/>
      <c r="AQ250" s="360"/>
      <c r="AR250" s="360"/>
      <c r="AS250" s="360"/>
      <c r="AT250" s="360"/>
      <c r="AU250" s="360"/>
      <c r="AV250" s="360"/>
      <c r="AW250" s="360"/>
      <c r="AX250" s="360"/>
      <c r="AY250" s="360"/>
      <c r="AZ250" s="360"/>
      <c r="BA250" s="360"/>
      <c r="BB250" s="360"/>
      <c r="BC250" s="360"/>
      <c r="BD250" s="360"/>
      <c r="BE250" s="360"/>
      <c r="BF250" s="360"/>
      <c r="BG250" s="360"/>
      <c r="BH250" s="360"/>
      <c r="BI250" s="360"/>
      <c r="BJ250" s="360"/>
      <c r="BK250" s="360"/>
    </row>
    <row r="251" spans="1:63" s="467" customFormat="1">
      <c r="A251" s="360"/>
      <c r="B251" s="360"/>
      <c r="C251" s="464"/>
      <c r="D251" s="464"/>
      <c r="E251" s="464"/>
      <c r="F251" s="465"/>
      <c r="G251" s="465"/>
      <c r="H251" s="465"/>
      <c r="I251" s="465"/>
      <c r="J251" s="465"/>
      <c r="K251" s="465"/>
      <c r="L251" s="466"/>
      <c r="M251" s="466"/>
      <c r="N251" s="466"/>
      <c r="O251" s="466"/>
      <c r="T251" s="468"/>
      <c r="U251" s="468"/>
      <c r="V251" s="468"/>
      <c r="W251" s="468"/>
      <c r="AB251" s="468"/>
      <c r="AC251" s="468"/>
      <c r="AD251" s="468"/>
      <c r="AE251" s="469"/>
      <c r="AF251" s="360"/>
      <c r="AG251" s="360"/>
      <c r="AH251" s="360"/>
      <c r="AI251" s="360"/>
      <c r="AJ251" s="360"/>
      <c r="AK251" s="360"/>
      <c r="AL251" s="360"/>
      <c r="AM251" s="360"/>
      <c r="AN251" s="360"/>
      <c r="AO251" s="360"/>
      <c r="AP251" s="360"/>
      <c r="AQ251" s="360"/>
      <c r="AR251" s="360"/>
      <c r="AS251" s="360"/>
      <c r="AT251" s="360"/>
      <c r="AU251" s="360"/>
      <c r="AV251" s="360"/>
      <c r="AW251" s="360"/>
      <c r="AX251" s="360"/>
      <c r="AY251" s="360"/>
      <c r="AZ251" s="360"/>
      <c r="BA251" s="360"/>
      <c r="BB251" s="360"/>
      <c r="BC251" s="360"/>
      <c r="BD251" s="360"/>
      <c r="BE251" s="360"/>
      <c r="BF251" s="360"/>
      <c r="BG251" s="360"/>
      <c r="BH251" s="360"/>
      <c r="BI251" s="360"/>
      <c r="BJ251" s="360"/>
      <c r="BK251" s="360"/>
    </row>
    <row r="252" spans="1:63" s="467" customFormat="1">
      <c r="A252" s="360"/>
      <c r="B252" s="360"/>
      <c r="C252" s="464"/>
      <c r="D252" s="464"/>
      <c r="E252" s="464"/>
      <c r="F252" s="465"/>
      <c r="G252" s="465"/>
      <c r="H252" s="465"/>
      <c r="I252" s="465"/>
      <c r="J252" s="465"/>
      <c r="K252" s="465"/>
      <c r="L252" s="466"/>
      <c r="M252" s="466"/>
      <c r="N252" s="466"/>
      <c r="O252" s="466"/>
      <c r="T252" s="468"/>
      <c r="U252" s="468"/>
      <c r="V252" s="468"/>
      <c r="W252" s="468"/>
      <c r="AB252" s="468"/>
      <c r="AC252" s="468"/>
      <c r="AD252" s="468"/>
      <c r="AE252" s="469"/>
      <c r="AF252" s="360"/>
      <c r="AG252" s="360"/>
      <c r="AH252" s="360"/>
      <c r="AI252" s="360"/>
      <c r="AJ252" s="360"/>
      <c r="AK252" s="360"/>
      <c r="AL252" s="360"/>
      <c r="AM252" s="360"/>
      <c r="AN252" s="360"/>
      <c r="AO252" s="360"/>
      <c r="AP252" s="360"/>
      <c r="AQ252" s="360"/>
      <c r="AR252" s="360"/>
      <c r="AS252" s="360"/>
      <c r="AT252" s="360"/>
      <c r="AU252" s="360"/>
      <c r="AV252" s="360"/>
      <c r="AW252" s="360"/>
      <c r="AX252" s="360"/>
      <c r="AY252" s="360"/>
      <c r="AZ252" s="360"/>
      <c r="BA252" s="360"/>
      <c r="BB252" s="360"/>
      <c r="BC252" s="360"/>
      <c r="BD252" s="360"/>
      <c r="BE252" s="360"/>
      <c r="BF252" s="360"/>
      <c r="BG252" s="360"/>
      <c r="BH252" s="360"/>
      <c r="BI252" s="360"/>
      <c r="BJ252" s="360"/>
      <c r="BK252" s="360"/>
    </row>
    <row r="253" spans="1:63" s="467" customFormat="1">
      <c r="A253" s="360"/>
      <c r="B253" s="360"/>
      <c r="C253" s="464"/>
      <c r="D253" s="464"/>
      <c r="E253" s="464"/>
      <c r="F253" s="465"/>
      <c r="G253" s="465"/>
      <c r="H253" s="465"/>
      <c r="I253" s="465"/>
      <c r="J253" s="465"/>
      <c r="K253" s="465"/>
      <c r="L253" s="466"/>
      <c r="M253" s="466"/>
      <c r="N253" s="466"/>
      <c r="O253" s="466"/>
      <c r="T253" s="468"/>
      <c r="U253" s="468"/>
      <c r="V253" s="468"/>
      <c r="W253" s="468"/>
      <c r="AB253" s="468"/>
      <c r="AC253" s="468"/>
      <c r="AD253" s="468"/>
      <c r="AE253" s="469"/>
      <c r="AF253" s="360"/>
      <c r="AG253" s="360"/>
      <c r="AH253" s="360"/>
      <c r="AI253" s="360"/>
      <c r="AJ253" s="360"/>
      <c r="AK253" s="360"/>
      <c r="AL253" s="360"/>
      <c r="AM253" s="360"/>
      <c r="AN253" s="360"/>
      <c r="AO253" s="360"/>
      <c r="AP253" s="360"/>
      <c r="AQ253" s="360"/>
      <c r="AR253" s="360"/>
      <c r="AS253" s="360"/>
      <c r="AT253" s="360"/>
      <c r="AU253" s="360"/>
      <c r="AV253" s="360"/>
      <c r="AW253" s="360"/>
      <c r="AX253" s="360"/>
      <c r="AY253" s="360"/>
      <c r="AZ253" s="360"/>
      <c r="BA253" s="360"/>
      <c r="BB253" s="360"/>
      <c r="BC253" s="360"/>
      <c r="BD253" s="360"/>
      <c r="BE253" s="360"/>
      <c r="BF253" s="360"/>
      <c r="BG253" s="360"/>
      <c r="BH253" s="360"/>
      <c r="BI253" s="360"/>
      <c r="BJ253" s="360"/>
      <c r="BK253" s="360"/>
    </row>
    <row r="254" spans="1:63" s="467" customFormat="1">
      <c r="A254" s="360"/>
      <c r="B254" s="360"/>
      <c r="C254" s="464"/>
      <c r="D254" s="464"/>
      <c r="E254" s="464"/>
      <c r="F254" s="465"/>
      <c r="G254" s="465"/>
      <c r="H254" s="465"/>
      <c r="I254" s="465"/>
      <c r="J254" s="465"/>
      <c r="K254" s="465"/>
      <c r="L254" s="466"/>
      <c r="M254" s="466"/>
      <c r="N254" s="466"/>
      <c r="O254" s="466"/>
      <c r="T254" s="468"/>
      <c r="U254" s="468"/>
      <c r="V254" s="468"/>
      <c r="W254" s="468"/>
      <c r="AB254" s="468"/>
      <c r="AC254" s="468"/>
      <c r="AD254" s="468"/>
      <c r="AE254" s="469"/>
      <c r="AF254" s="360"/>
      <c r="AG254" s="360"/>
      <c r="AH254" s="360"/>
      <c r="AI254" s="360"/>
      <c r="AJ254" s="360"/>
      <c r="AK254" s="360"/>
      <c r="AL254" s="360"/>
      <c r="AM254" s="360"/>
      <c r="AN254" s="360"/>
      <c r="AO254" s="360"/>
      <c r="AP254" s="360"/>
      <c r="AQ254" s="360"/>
      <c r="AR254" s="360"/>
      <c r="AS254" s="360"/>
      <c r="AT254" s="360"/>
      <c r="AU254" s="360"/>
      <c r="AV254" s="360"/>
      <c r="AW254" s="360"/>
      <c r="AX254" s="360"/>
      <c r="AY254" s="360"/>
      <c r="AZ254" s="360"/>
      <c r="BA254" s="360"/>
      <c r="BB254" s="360"/>
      <c r="BC254" s="360"/>
      <c r="BD254" s="360"/>
      <c r="BE254" s="360"/>
      <c r="BF254" s="360"/>
      <c r="BG254" s="360"/>
      <c r="BH254" s="360"/>
      <c r="BI254" s="360"/>
      <c r="BJ254" s="360"/>
      <c r="BK254" s="360"/>
    </row>
    <row r="255" spans="1:63" s="467" customFormat="1">
      <c r="A255" s="360"/>
      <c r="B255" s="360"/>
      <c r="C255" s="464"/>
      <c r="D255" s="464"/>
      <c r="E255" s="464"/>
      <c r="F255" s="465"/>
      <c r="G255" s="465"/>
      <c r="H255" s="465"/>
      <c r="I255" s="465"/>
      <c r="J255" s="465"/>
      <c r="K255" s="465"/>
      <c r="L255" s="466"/>
      <c r="M255" s="466"/>
      <c r="N255" s="466"/>
      <c r="O255" s="466"/>
      <c r="T255" s="468"/>
      <c r="U255" s="468"/>
      <c r="V255" s="468"/>
      <c r="W255" s="468"/>
      <c r="AB255" s="468"/>
      <c r="AC255" s="468"/>
      <c r="AD255" s="468"/>
      <c r="AE255" s="469"/>
      <c r="AF255" s="360"/>
      <c r="AG255" s="360"/>
      <c r="AH255" s="360"/>
      <c r="AI255" s="360"/>
      <c r="AJ255" s="360"/>
      <c r="AK255" s="360"/>
      <c r="AL255" s="360"/>
      <c r="AM255" s="360"/>
      <c r="AN255" s="360"/>
      <c r="AO255" s="360"/>
      <c r="AP255" s="360"/>
      <c r="AQ255" s="360"/>
      <c r="AR255" s="360"/>
      <c r="AS255" s="360"/>
      <c r="AT255" s="360"/>
      <c r="AU255" s="360"/>
      <c r="AV255" s="360"/>
      <c r="AW255" s="360"/>
      <c r="AX255" s="360"/>
      <c r="AY255" s="360"/>
      <c r="AZ255" s="360"/>
      <c r="BA255" s="360"/>
      <c r="BB255" s="360"/>
      <c r="BC255" s="360"/>
      <c r="BD255" s="360"/>
      <c r="BE255" s="360"/>
      <c r="BF255" s="360"/>
      <c r="BG255" s="360"/>
      <c r="BH255" s="360"/>
      <c r="BI255" s="360"/>
      <c r="BJ255" s="360"/>
      <c r="BK255" s="360"/>
    </row>
    <row r="256" spans="1:63" s="467" customFormat="1">
      <c r="A256" s="360"/>
      <c r="B256" s="360"/>
      <c r="C256" s="464"/>
      <c r="D256" s="464"/>
      <c r="E256" s="464"/>
      <c r="F256" s="465"/>
      <c r="G256" s="465"/>
      <c r="H256" s="465"/>
      <c r="I256" s="465"/>
      <c r="J256" s="465"/>
      <c r="K256" s="465"/>
      <c r="L256" s="466"/>
      <c r="M256" s="466"/>
      <c r="N256" s="466"/>
      <c r="O256" s="466"/>
      <c r="T256" s="468"/>
      <c r="U256" s="468"/>
      <c r="V256" s="468"/>
      <c r="W256" s="468"/>
      <c r="AB256" s="468"/>
      <c r="AC256" s="468"/>
      <c r="AD256" s="468"/>
      <c r="AE256" s="469"/>
      <c r="AF256" s="360"/>
      <c r="AG256" s="360"/>
      <c r="AH256" s="360"/>
      <c r="AI256" s="360"/>
      <c r="AJ256" s="360"/>
      <c r="AK256" s="360"/>
      <c r="AL256" s="360"/>
      <c r="AM256" s="360"/>
      <c r="AN256" s="360"/>
      <c r="AO256" s="360"/>
      <c r="AP256" s="360"/>
      <c r="AQ256" s="360"/>
      <c r="AR256" s="360"/>
      <c r="AS256" s="360"/>
      <c r="AT256" s="360"/>
      <c r="AU256" s="360"/>
      <c r="AV256" s="360"/>
      <c r="AW256" s="360"/>
      <c r="AX256" s="360"/>
      <c r="AY256" s="360"/>
      <c r="AZ256" s="360"/>
      <c r="BA256" s="360"/>
      <c r="BB256" s="360"/>
      <c r="BC256" s="360"/>
      <c r="BD256" s="360"/>
      <c r="BE256" s="360"/>
      <c r="BF256" s="360"/>
      <c r="BG256" s="360"/>
      <c r="BH256" s="360"/>
      <c r="BI256" s="360"/>
      <c r="BJ256" s="360"/>
      <c r="BK256" s="360"/>
    </row>
    <row r="257" spans="1:63" s="467" customFormat="1">
      <c r="A257" s="360"/>
      <c r="B257" s="360"/>
      <c r="C257" s="464"/>
      <c r="D257" s="464"/>
      <c r="E257" s="464"/>
      <c r="F257" s="465"/>
      <c r="G257" s="465"/>
      <c r="H257" s="465"/>
      <c r="I257" s="465"/>
      <c r="J257" s="465"/>
      <c r="K257" s="465"/>
      <c r="L257" s="466"/>
      <c r="M257" s="466"/>
      <c r="N257" s="466"/>
      <c r="O257" s="466"/>
      <c r="T257" s="468"/>
      <c r="U257" s="468"/>
      <c r="V257" s="468"/>
      <c r="W257" s="468"/>
      <c r="AB257" s="468"/>
      <c r="AC257" s="468"/>
      <c r="AD257" s="468"/>
      <c r="AE257" s="469"/>
      <c r="AF257" s="360"/>
      <c r="AG257" s="360"/>
      <c r="AH257" s="360"/>
      <c r="AI257" s="360"/>
      <c r="AJ257" s="360"/>
      <c r="AK257" s="360"/>
      <c r="AL257" s="360"/>
      <c r="AM257" s="360"/>
      <c r="AN257" s="360"/>
      <c r="AO257" s="360"/>
      <c r="AP257" s="360"/>
      <c r="AQ257" s="360"/>
      <c r="AR257" s="360"/>
      <c r="AS257" s="360"/>
      <c r="AT257" s="360"/>
      <c r="AU257" s="360"/>
      <c r="AV257" s="360"/>
      <c r="AW257" s="360"/>
      <c r="AX257" s="360"/>
      <c r="AY257" s="360"/>
      <c r="AZ257" s="360"/>
      <c r="BA257" s="360"/>
      <c r="BB257" s="360"/>
      <c r="BC257" s="360"/>
      <c r="BD257" s="360"/>
      <c r="BE257" s="360"/>
      <c r="BF257" s="360"/>
      <c r="BG257" s="360"/>
      <c r="BH257" s="360"/>
      <c r="BI257" s="360"/>
      <c r="BJ257" s="360"/>
      <c r="BK257" s="360"/>
    </row>
    <row r="258" spans="1:63" s="467" customFormat="1">
      <c r="A258" s="360"/>
      <c r="B258" s="360"/>
      <c r="C258" s="464"/>
      <c r="D258" s="464"/>
      <c r="E258" s="464"/>
      <c r="F258" s="465"/>
      <c r="G258" s="465"/>
      <c r="H258" s="465"/>
      <c r="I258" s="465"/>
      <c r="J258" s="465"/>
      <c r="K258" s="465"/>
      <c r="L258" s="466"/>
      <c r="M258" s="466"/>
      <c r="N258" s="466"/>
      <c r="O258" s="466"/>
      <c r="T258" s="468"/>
      <c r="U258" s="468"/>
      <c r="V258" s="468"/>
      <c r="W258" s="468"/>
      <c r="AB258" s="468"/>
      <c r="AC258" s="468"/>
      <c r="AD258" s="468"/>
      <c r="AE258" s="469"/>
      <c r="AF258" s="360"/>
      <c r="AG258" s="360"/>
      <c r="AH258" s="360"/>
      <c r="AI258" s="360"/>
      <c r="AJ258" s="360"/>
      <c r="AK258" s="360"/>
      <c r="AL258" s="360"/>
      <c r="AM258" s="360"/>
      <c r="AN258" s="360"/>
      <c r="AO258" s="360"/>
      <c r="AP258" s="360"/>
      <c r="AQ258" s="360"/>
      <c r="AR258" s="360"/>
      <c r="AS258" s="360"/>
      <c r="AT258" s="360"/>
      <c r="AU258" s="360"/>
      <c r="AV258" s="360"/>
      <c r="AW258" s="360"/>
      <c r="AX258" s="360"/>
      <c r="AY258" s="360"/>
      <c r="AZ258" s="360"/>
      <c r="BA258" s="360"/>
      <c r="BB258" s="360"/>
      <c r="BC258" s="360"/>
      <c r="BD258" s="360"/>
      <c r="BE258" s="360"/>
      <c r="BF258" s="360"/>
      <c r="BG258" s="360"/>
      <c r="BH258" s="360"/>
      <c r="BI258" s="360"/>
      <c r="BJ258" s="360"/>
      <c r="BK258" s="360"/>
    </row>
    <row r="259" spans="1:63" s="467" customFormat="1">
      <c r="A259" s="360"/>
      <c r="B259" s="360"/>
      <c r="C259" s="464"/>
      <c r="D259" s="464"/>
      <c r="E259" s="464"/>
      <c r="F259" s="465"/>
      <c r="G259" s="465"/>
      <c r="H259" s="465"/>
      <c r="I259" s="465"/>
      <c r="J259" s="465"/>
      <c r="K259" s="465"/>
      <c r="L259" s="466"/>
      <c r="M259" s="466"/>
      <c r="N259" s="466"/>
      <c r="O259" s="466"/>
      <c r="T259" s="468"/>
      <c r="U259" s="468"/>
      <c r="V259" s="468"/>
      <c r="W259" s="468"/>
      <c r="AB259" s="468"/>
      <c r="AC259" s="468"/>
      <c r="AD259" s="468"/>
      <c r="AE259" s="469"/>
      <c r="AF259" s="360"/>
      <c r="AG259" s="360"/>
      <c r="AH259" s="360"/>
      <c r="AI259" s="360"/>
      <c r="AJ259" s="360"/>
      <c r="AK259" s="360"/>
      <c r="AL259" s="360"/>
      <c r="AM259" s="360"/>
      <c r="AN259" s="360"/>
      <c r="AO259" s="360"/>
      <c r="AP259" s="360"/>
      <c r="AQ259" s="360"/>
      <c r="AR259" s="360"/>
      <c r="AS259" s="360"/>
      <c r="AT259" s="360"/>
      <c r="AU259" s="360"/>
      <c r="AV259" s="360"/>
      <c r="AW259" s="360"/>
      <c r="AX259" s="360"/>
      <c r="AY259" s="360"/>
      <c r="AZ259" s="360"/>
      <c r="BA259" s="360"/>
      <c r="BB259" s="360"/>
      <c r="BC259" s="360"/>
      <c r="BD259" s="360"/>
      <c r="BE259" s="360"/>
      <c r="BF259" s="360"/>
      <c r="BG259" s="360"/>
      <c r="BH259" s="360"/>
      <c r="BI259" s="360"/>
      <c r="BJ259" s="360"/>
      <c r="BK259" s="360"/>
    </row>
    <row r="260" spans="1:63" s="467" customFormat="1">
      <c r="A260" s="360"/>
      <c r="B260" s="360"/>
      <c r="C260" s="464"/>
      <c r="D260" s="464"/>
      <c r="E260" s="464"/>
      <c r="F260" s="465"/>
      <c r="G260" s="465"/>
      <c r="H260" s="465"/>
      <c r="I260" s="465"/>
      <c r="J260" s="465"/>
      <c r="K260" s="465"/>
      <c r="L260" s="466"/>
      <c r="M260" s="466"/>
      <c r="N260" s="466"/>
      <c r="O260" s="466"/>
      <c r="T260" s="468"/>
      <c r="U260" s="468"/>
      <c r="V260" s="468"/>
      <c r="W260" s="468"/>
      <c r="AB260" s="468"/>
      <c r="AC260" s="468"/>
      <c r="AD260" s="468"/>
      <c r="AE260" s="469"/>
      <c r="AF260" s="360"/>
      <c r="AG260" s="360"/>
      <c r="AH260" s="360"/>
      <c r="AI260" s="360"/>
      <c r="AJ260" s="360"/>
      <c r="AK260" s="360"/>
      <c r="AL260" s="360"/>
      <c r="AM260" s="360"/>
      <c r="AN260" s="360"/>
      <c r="AO260" s="360"/>
      <c r="AP260" s="360"/>
      <c r="AQ260" s="360"/>
      <c r="AR260" s="360"/>
      <c r="AS260" s="360"/>
      <c r="AT260" s="360"/>
      <c r="AU260" s="360"/>
      <c r="AV260" s="360"/>
      <c r="AW260" s="360"/>
      <c r="AX260" s="360"/>
      <c r="AY260" s="360"/>
      <c r="AZ260" s="360"/>
      <c r="BA260" s="360"/>
      <c r="BB260" s="360"/>
      <c r="BC260" s="360"/>
      <c r="BD260" s="360"/>
      <c r="BE260" s="360"/>
      <c r="BF260" s="360"/>
      <c r="BG260" s="360"/>
      <c r="BH260" s="360"/>
      <c r="BI260" s="360"/>
      <c r="BJ260" s="360"/>
      <c r="BK260" s="360"/>
    </row>
    <row r="261" spans="1:63" s="467" customFormat="1">
      <c r="A261" s="360"/>
      <c r="B261" s="360"/>
      <c r="C261" s="464"/>
      <c r="D261" s="464"/>
      <c r="E261" s="464"/>
      <c r="F261" s="465"/>
      <c r="G261" s="465"/>
      <c r="H261" s="465"/>
      <c r="I261" s="465"/>
      <c r="J261" s="465"/>
      <c r="K261" s="465"/>
      <c r="L261" s="466"/>
      <c r="M261" s="466"/>
      <c r="N261" s="466"/>
      <c r="O261" s="466"/>
      <c r="T261" s="468"/>
      <c r="U261" s="468"/>
      <c r="V261" s="468"/>
      <c r="W261" s="468"/>
      <c r="AB261" s="468"/>
      <c r="AC261" s="468"/>
      <c r="AD261" s="468"/>
      <c r="AE261" s="469"/>
      <c r="AF261" s="360"/>
      <c r="AG261" s="360"/>
      <c r="AH261" s="360"/>
      <c r="AI261" s="360"/>
      <c r="AJ261" s="360"/>
      <c r="AK261" s="360"/>
      <c r="AL261" s="360"/>
      <c r="AM261" s="360"/>
      <c r="AN261" s="360"/>
      <c r="AO261" s="360"/>
      <c r="AP261" s="360"/>
      <c r="AQ261" s="360"/>
      <c r="AR261" s="360"/>
      <c r="AS261" s="360"/>
      <c r="AT261" s="360"/>
      <c r="AU261" s="360"/>
      <c r="AV261" s="360"/>
      <c r="AW261" s="360"/>
      <c r="AX261" s="360"/>
      <c r="AY261" s="360"/>
      <c r="AZ261" s="360"/>
      <c r="BA261" s="360"/>
      <c r="BB261" s="360"/>
      <c r="BC261" s="360"/>
      <c r="BD261" s="360"/>
      <c r="BE261" s="360"/>
      <c r="BF261" s="360"/>
      <c r="BG261" s="360"/>
      <c r="BH261" s="360"/>
      <c r="BI261" s="360"/>
      <c r="BJ261" s="360"/>
      <c r="BK261" s="360"/>
    </row>
    <row r="262" spans="1:63" s="467" customFormat="1">
      <c r="A262" s="360"/>
      <c r="B262" s="360"/>
      <c r="C262" s="464"/>
      <c r="D262" s="464"/>
      <c r="E262" s="464"/>
      <c r="F262" s="465"/>
      <c r="G262" s="465"/>
      <c r="H262" s="465"/>
      <c r="I262" s="465"/>
      <c r="J262" s="465"/>
      <c r="K262" s="465"/>
      <c r="L262" s="466"/>
      <c r="M262" s="466"/>
      <c r="N262" s="466"/>
      <c r="O262" s="466"/>
      <c r="T262" s="468"/>
      <c r="U262" s="468"/>
      <c r="V262" s="468"/>
      <c r="W262" s="468"/>
      <c r="AB262" s="468"/>
      <c r="AC262" s="468"/>
      <c r="AD262" s="468"/>
      <c r="AE262" s="469"/>
      <c r="AF262" s="360"/>
      <c r="AG262" s="360"/>
      <c r="AH262" s="360"/>
      <c r="AI262" s="360"/>
      <c r="AJ262" s="360"/>
      <c r="AK262" s="360"/>
      <c r="AL262" s="360"/>
      <c r="AM262" s="360"/>
      <c r="AN262" s="360"/>
      <c r="AO262" s="360"/>
      <c r="AP262" s="360"/>
      <c r="AQ262" s="360"/>
      <c r="AR262" s="360"/>
      <c r="AS262" s="360"/>
      <c r="AT262" s="360"/>
      <c r="AU262" s="360"/>
      <c r="AV262" s="360"/>
      <c r="AW262" s="360"/>
      <c r="AX262" s="360"/>
      <c r="AY262" s="360"/>
      <c r="AZ262" s="360"/>
      <c r="BA262" s="360"/>
      <c r="BB262" s="360"/>
      <c r="BC262" s="360"/>
      <c r="BD262" s="360"/>
      <c r="BE262" s="360"/>
      <c r="BF262" s="360"/>
      <c r="BG262" s="360"/>
      <c r="BH262" s="360"/>
      <c r="BI262" s="360"/>
      <c r="BJ262" s="360"/>
      <c r="BK262" s="360"/>
    </row>
    <row r="263" spans="1:63" s="467" customFormat="1">
      <c r="A263" s="360"/>
      <c r="B263" s="360"/>
      <c r="C263" s="464"/>
      <c r="D263" s="464"/>
      <c r="E263" s="464"/>
      <c r="F263" s="465"/>
      <c r="G263" s="465"/>
      <c r="H263" s="465"/>
      <c r="I263" s="465"/>
      <c r="J263" s="465"/>
      <c r="K263" s="465"/>
      <c r="L263" s="466"/>
      <c r="M263" s="466"/>
      <c r="N263" s="466"/>
      <c r="O263" s="466"/>
      <c r="T263" s="468"/>
      <c r="U263" s="468"/>
      <c r="V263" s="468"/>
      <c r="W263" s="468"/>
      <c r="AB263" s="468"/>
      <c r="AC263" s="468"/>
      <c r="AD263" s="468"/>
      <c r="AE263" s="469"/>
      <c r="AF263" s="360"/>
      <c r="AG263" s="360"/>
      <c r="AH263" s="360"/>
      <c r="AI263" s="360"/>
      <c r="AJ263" s="360"/>
      <c r="AK263" s="360"/>
      <c r="AL263" s="360"/>
      <c r="AM263" s="360"/>
      <c r="AN263" s="360"/>
      <c r="AO263" s="360"/>
      <c r="AP263" s="360"/>
      <c r="AQ263" s="360"/>
      <c r="AR263" s="360"/>
      <c r="AS263" s="360"/>
      <c r="AT263" s="360"/>
      <c r="AU263" s="360"/>
      <c r="AV263" s="360"/>
      <c r="AW263" s="360"/>
      <c r="AX263" s="360"/>
      <c r="AY263" s="360"/>
      <c r="AZ263" s="360"/>
      <c r="BA263" s="360"/>
      <c r="BB263" s="360"/>
      <c r="BC263" s="360"/>
      <c r="BD263" s="360"/>
      <c r="BE263" s="360"/>
      <c r="BF263" s="360"/>
      <c r="BG263" s="360"/>
      <c r="BH263" s="360"/>
      <c r="BI263" s="360"/>
      <c r="BJ263" s="360"/>
      <c r="BK263" s="360"/>
    </row>
    <row r="264" spans="1:63" s="467" customFormat="1">
      <c r="A264" s="360"/>
      <c r="B264" s="360"/>
      <c r="C264" s="464"/>
      <c r="D264" s="464"/>
      <c r="E264" s="464"/>
      <c r="F264" s="465"/>
      <c r="G264" s="465"/>
      <c r="H264" s="465"/>
      <c r="I264" s="465"/>
      <c r="J264" s="465"/>
      <c r="K264" s="465"/>
      <c r="L264" s="466"/>
      <c r="M264" s="466"/>
      <c r="N264" s="466"/>
      <c r="O264" s="466"/>
      <c r="T264" s="468"/>
      <c r="U264" s="468"/>
      <c r="V264" s="468"/>
      <c r="W264" s="468"/>
      <c r="AB264" s="468"/>
      <c r="AC264" s="468"/>
      <c r="AD264" s="468"/>
      <c r="AE264" s="469"/>
      <c r="AF264" s="360"/>
      <c r="AG264" s="360"/>
      <c r="AH264" s="360"/>
      <c r="AI264" s="360"/>
      <c r="AJ264" s="360"/>
      <c r="AK264" s="360"/>
      <c r="AL264" s="360"/>
      <c r="AM264" s="360"/>
      <c r="AN264" s="360"/>
      <c r="AO264" s="360"/>
      <c r="AP264" s="360"/>
      <c r="AQ264" s="360"/>
      <c r="AR264" s="360"/>
      <c r="AS264" s="360"/>
      <c r="AT264" s="360"/>
      <c r="AU264" s="360"/>
      <c r="AV264" s="360"/>
      <c r="AW264" s="360"/>
      <c r="AX264" s="360"/>
      <c r="AY264" s="360"/>
      <c r="AZ264" s="360"/>
      <c r="BA264" s="360"/>
      <c r="BB264" s="360"/>
      <c r="BC264" s="360"/>
      <c r="BD264" s="360"/>
      <c r="BE264" s="360"/>
      <c r="BF264" s="360"/>
      <c r="BG264" s="360"/>
      <c r="BH264" s="360"/>
      <c r="BI264" s="360"/>
      <c r="BJ264" s="360"/>
      <c r="BK264" s="360"/>
    </row>
    <row r="265" spans="1:63" s="467" customFormat="1">
      <c r="A265" s="360"/>
      <c r="B265" s="360"/>
      <c r="C265" s="464"/>
      <c r="D265" s="464"/>
      <c r="E265" s="464"/>
      <c r="F265" s="465"/>
      <c r="G265" s="465"/>
      <c r="H265" s="465"/>
      <c r="I265" s="465"/>
      <c r="J265" s="465"/>
      <c r="K265" s="465"/>
      <c r="L265" s="466"/>
      <c r="M265" s="466"/>
      <c r="N265" s="466"/>
      <c r="O265" s="466"/>
      <c r="T265" s="468"/>
      <c r="U265" s="468"/>
      <c r="V265" s="468"/>
      <c r="W265" s="468"/>
      <c r="AB265" s="468"/>
      <c r="AC265" s="468"/>
      <c r="AD265" s="468"/>
      <c r="AE265" s="469"/>
      <c r="AF265" s="360"/>
      <c r="AG265" s="360"/>
      <c r="AH265" s="360"/>
      <c r="AI265" s="360"/>
      <c r="AJ265" s="360"/>
      <c r="AK265" s="360"/>
      <c r="AL265" s="360"/>
      <c r="AM265" s="360"/>
      <c r="AN265" s="360"/>
      <c r="AO265" s="360"/>
      <c r="AP265" s="360"/>
      <c r="AQ265" s="360"/>
      <c r="AR265" s="360"/>
      <c r="AS265" s="360"/>
      <c r="AT265" s="360"/>
      <c r="AU265" s="360"/>
      <c r="AV265" s="360"/>
      <c r="AW265" s="360"/>
      <c r="AX265" s="360"/>
      <c r="AY265" s="360"/>
      <c r="AZ265" s="360"/>
      <c r="BA265" s="360"/>
      <c r="BB265" s="360"/>
      <c r="BC265" s="360"/>
      <c r="BD265" s="360"/>
      <c r="BE265" s="360"/>
      <c r="BF265" s="360"/>
      <c r="BG265" s="360"/>
      <c r="BH265" s="360"/>
      <c r="BI265" s="360"/>
      <c r="BJ265" s="360"/>
      <c r="BK265" s="360"/>
    </row>
    <row r="266" spans="1:63" s="467" customFormat="1">
      <c r="A266" s="360"/>
      <c r="B266" s="360"/>
      <c r="C266" s="464"/>
      <c r="D266" s="464"/>
      <c r="E266" s="464"/>
      <c r="F266" s="465"/>
      <c r="G266" s="465"/>
      <c r="H266" s="465"/>
      <c r="I266" s="465"/>
      <c r="J266" s="465"/>
      <c r="K266" s="465"/>
      <c r="L266" s="466"/>
      <c r="M266" s="466"/>
      <c r="N266" s="466"/>
      <c r="O266" s="466"/>
      <c r="T266" s="468"/>
      <c r="U266" s="468"/>
      <c r="V266" s="468"/>
      <c r="W266" s="468"/>
      <c r="AB266" s="468"/>
      <c r="AC266" s="468"/>
      <c r="AD266" s="468"/>
      <c r="AE266" s="469"/>
      <c r="AF266" s="360"/>
      <c r="AG266" s="360"/>
      <c r="AH266" s="360"/>
      <c r="AI266" s="360"/>
      <c r="AJ266" s="360"/>
      <c r="AK266" s="360"/>
      <c r="AL266" s="360"/>
      <c r="AM266" s="360"/>
      <c r="AN266" s="360"/>
      <c r="AO266" s="360"/>
      <c r="AP266" s="360"/>
      <c r="AQ266" s="360"/>
      <c r="AR266" s="360"/>
      <c r="AS266" s="360"/>
      <c r="AT266" s="360"/>
      <c r="AU266" s="360"/>
      <c r="AV266" s="360"/>
      <c r="AW266" s="360"/>
      <c r="AX266" s="360"/>
      <c r="AY266" s="360"/>
      <c r="AZ266" s="360"/>
      <c r="BA266" s="360"/>
      <c r="BB266" s="360"/>
      <c r="BC266" s="360"/>
      <c r="BD266" s="360"/>
      <c r="BE266" s="360"/>
      <c r="BF266" s="360"/>
      <c r="BG266" s="360"/>
      <c r="BH266" s="360"/>
      <c r="BI266" s="360"/>
      <c r="BJ266" s="360"/>
      <c r="BK266" s="360"/>
    </row>
    <row r="267" spans="1:63" s="467" customFormat="1">
      <c r="A267" s="360"/>
      <c r="B267" s="360"/>
      <c r="C267" s="464"/>
      <c r="D267" s="464"/>
      <c r="E267" s="464"/>
      <c r="F267" s="465"/>
      <c r="G267" s="465"/>
      <c r="H267" s="465"/>
      <c r="I267" s="465"/>
      <c r="J267" s="465"/>
      <c r="K267" s="465"/>
      <c r="L267" s="466"/>
      <c r="M267" s="466"/>
      <c r="N267" s="466"/>
      <c r="O267" s="466"/>
      <c r="T267" s="468"/>
      <c r="U267" s="468"/>
      <c r="V267" s="468"/>
      <c r="W267" s="468"/>
      <c r="AB267" s="468"/>
      <c r="AC267" s="468"/>
      <c r="AD267" s="468"/>
      <c r="AE267" s="469"/>
      <c r="AF267" s="360"/>
      <c r="AG267" s="360"/>
      <c r="AH267" s="360"/>
      <c r="AI267" s="360"/>
      <c r="AJ267" s="360"/>
      <c r="AK267" s="360"/>
      <c r="AL267" s="360"/>
      <c r="AM267" s="360"/>
      <c r="AN267" s="360"/>
      <c r="AO267" s="360"/>
      <c r="AP267" s="360"/>
      <c r="AQ267" s="360"/>
      <c r="AR267" s="360"/>
      <c r="AS267" s="360"/>
      <c r="AT267" s="360"/>
      <c r="AU267" s="360"/>
      <c r="AV267" s="360"/>
      <c r="AW267" s="360"/>
      <c r="AX267" s="360"/>
      <c r="AY267" s="360"/>
      <c r="AZ267" s="360"/>
      <c r="BA267" s="360"/>
      <c r="BB267" s="360"/>
      <c r="BC267" s="360"/>
      <c r="BD267" s="360"/>
      <c r="BE267" s="360"/>
      <c r="BF267" s="360"/>
      <c r="BG267" s="360"/>
      <c r="BH267" s="360"/>
      <c r="BI267" s="360"/>
      <c r="BJ267" s="360"/>
      <c r="BK267" s="360"/>
    </row>
    <row r="268" spans="1:63" s="467" customFormat="1">
      <c r="A268" s="360"/>
      <c r="B268" s="360"/>
      <c r="C268" s="464"/>
      <c r="D268" s="464"/>
      <c r="E268" s="464"/>
      <c r="F268" s="465"/>
      <c r="G268" s="465"/>
      <c r="H268" s="465"/>
      <c r="I268" s="465"/>
      <c r="J268" s="465"/>
      <c r="K268" s="465"/>
      <c r="L268" s="466"/>
      <c r="M268" s="466"/>
      <c r="N268" s="466"/>
      <c r="O268" s="466"/>
      <c r="T268" s="468"/>
      <c r="U268" s="468"/>
      <c r="V268" s="468"/>
      <c r="W268" s="468"/>
      <c r="AB268" s="468"/>
      <c r="AC268" s="468"/>
      <c r="AD268" s="468"/>
      <c r="AE268" s="469"/>
      <c r="AF268" s="360"/>
      <c r="AG268" s="360"/>
      <c r="AH268" s="360"/>
      <c r="AI268" s="360"/>
      <c r="AJ268" s="360"/>
      <c r="AK268" s="360"/>
      <c r="AL268" s="360"/>
      <c r="AM268" s="360"/>
      <c r="AN268" s="360"/>
      <c r="AO268" s="360"/>
      <c r="AP268" s="360"/>
      <c r="AQ268" s="360"/>
      <c r="AR268" s="360"/>
      <c r="AS268" s="360"/>
      <c r="AT268" s="360"/>
      <c r="AU268" s="360"/>
      <c r="AV268" s="360"/>
      <c r="AW268" s="360"/>
      <c r="AX268" s="360"/>
      <c r="AY268" s="360"/>
      <c r="AZ268" s="360"/>
      <c r="BA268" s="360"/>
      <c r="BB268" s="360"/>
      <c r="BC268" s="360"/>
      <c r="BD268" s="360"/>
      <c r="BE268" s="360"/>
      <c r="BF268" s="360"/>
      <c r="BG268" s="360"/>
      <c r="BH268" s="360"/>
      <c r="BI268" s="360"/>
      <c r="BJ268" s="360"/>
      <c r="BK268" s="360"/>
    </row>
    <row r="269" spans="1:63" s="467" customFormat="1">
      <c r="A269" s="360"/>
      <c r="B269" s="360"/>
      <c r="C269" s="464"/>
      <c r="D269" s="464"/>
      <c r="E269" s="464"/>
      <c r="F269" s="465"/>
      <c r="G269" s="465"/>
      <c r="H269" s="465"/>
      <c r="I269" s="465"/>
      <c r="J269" s="465"/>
      <c r="K269" s="465"/>
      <c r="L269" s="466"/>
      <c r="M269" s="466"/>
      <c r="N269" s="466"/>
      <c r="O269" s="466"/>
      <c r="T269" s="468"/>
      <c r="U269" s="468"/>
      <c r="V269" s="468"/>
      <c r="W269" s="468"/>
      <c r="AB269" s="468"/>
      <c r="AC269" s="468"/>
      <c r="AD269" s="468"/>
      <c r="AE269" s="469"/>
      <c r="AF269" s="360"/>
      <c r="AG269" s="360"/>
      <c r="AH269" s="360"/>
      <c r="AI269" s="360"/>
      <c r="AJ269" s="360"/>
      <c r="AK269" s="360"/>
      <c r="AL269" s="360"/>
      <c r="AM269" s="360"/>
      <c r="AN269" s="360"/>
      <c r="AO269" s="360"/>
      <c r="AP269" s="360"/>
      <c r="AQ269" s="360"/>
      <c r="AR269" s="360"/>
      <c r="AS269" s="360"/>
      <c r="AT269" s="360"/>
      <c r="AU269" s="360"/>
      <c r="AV269" s="360"/>
      <c r="AW269" s="360"/>
      <c r="AX269" s="360"/>
      <c r="AY269" s="360"/>
      <c r="AZ269" s="360"/>
      <c r="BA269" s="360"/>
      <c r="BB269" s="360"/>
      <c r="BC269" s="360"/>
      <c r="BD269" s="360"/>
      <c r="BE269" s="360"/>
      <c r="BF269" s="360"/>
      <c r="BG269" s="360"/>
      <c r="BH269" s="360"/>
      <c r="BI269" s="360"/>
      <c r="BJ269" s="360"/>
      <c r="BK269" s="360"/>
    </row>
    <row r="270" spans="1:63" s="467" customFormat="1">
      <c r="A270" s="360"/>
      <c r="B270" s="360"/>
      <c r="C270" s="464"/>
      <c r="D270" s="464"/>
      <c r="E270" s="464"/>
      <c r="F270" s="465"/>
      <c r="G270" s="465"/>
      <c r="H270" s="465"/>
      <c r="I270" s="465"/>
      <c r="J270" s="465"/>
      <c r="K270" s="465"/>
      <c r="L270" s="466"/>
      <c r="M270" s="466"/>
      <c r="N270" s="466"/>
      <c r="O270" s="466"/>
      <c r="T270" s="468"/>
      <c r="U270" s="468"/>
      <c r="V270" s="468"/>
      <c r="W270" s="468"/>
      <c r="AB270" s="468"/>
      <c r="AC270" s="468"/>
      <c r="AD270" s="468"/>
      <c r="AE270" s="469"/>
      <c r="AF270" s="360"/>
      <c r="AG270" s="360"/>
      <c r="AH270" s="360"/>
      <c r="AI270" s="360"/>
      <c r="AJ270" s="360"/>
      <c r="AK270" s="360"/>
      <c r="AL270" s="360"/>
      <c r="AM270" s="360"/>
      <c r="AN270" s="360"/>
      <c r="AO270" s="360"/>
      <c r="AP270" s="360"/>
      <c r="AQ270" s="360"/>
      <c r="AR270" s="360"/>
      <c r="AS270" s="360"/>
      <c r="AT270" s="360"/>
      <c r="AU270" s="360"/>
      <c r="AV270" s="360"/>
      <c r="AW270" s="360"/>
      <c r="AX270" s="360"/>
      <c r="AY270" s="360"/>
      <c r="AZ270" s="360"/>
      <c r="BA270" s="360"/>
      <c r="BB270" s="360"/>
      <c r="BC270" s="360"/>
      <c r="BD270" s="360"/>
      <c r="BE270" s="360"/>
      <c r="BF270" s="360"/>
      <c r="BG270" s="360"/>
      <c r="BH270" s="360"/>
      <c r="BI270" s="360"/>
      <c r="BJ270" s="360"/>
      <c r="BK270" s="360"/>
    </row>
    <row r="271" spans="1:63" s="467" customFormat="1">
      <c r="A271" s="360"/>
      <c r="B271" s="360"/>
      <c r="C271" s="464"/>
      <c r="D271" s="464"/>
      <c r="E271" s="464"/>
      <c r="F271" s="465"/>
      <c r="G271" s="465"/>
      <c r="H271" s="465"/>
      <c r="I271" s="465"/>
      <c r="J271" s="465"/>
      <c r="K271" s="465"/>
      <c r="L271" s="466"/>
      <c r="M271" s="466"/>
      <c r="N271" s="466"/>
      <c r="O271" s="466"/>
      <c r="T271" s="468"/>
      <c r="U271" s="468"/>
      <c r="V271" s="468"/>
      <c r="W271" s="468"/>
      <c r="AB271" s="468"/>
      <c r="AC271" s="468"/>
      <c r="AD271" s="468"/>
      <c r="AE271" s="469"/>
      <c r="AF271" s="360"/>
      <c r="AG271" s="360"/>
      <c r="AH271" s="360"/>
      <c r="AI271" s="360"/>
      <c r="AJ271" s="360"/>
      <c r="AK271" s="360"/>
      <c r="AL271" s="360"/>
      <c r="AM271" s="360"/>
      <c r="AN271" s="360"/>
      <c r="AO271" s="360"/>
      <c r="AP271" s="360"/>
      <c r="AQ271" s="360"/>
      <c r="AR271" s="360"/>
      <c r="AS271" s="360"/>
      <c r="AT271" s="360"/>
      <c r="AU271" s="360"/>
      <c r="AV271" s="360"/>
      <c r="AW271" s="360"/>
      <c r="AX271" s="360"/>
      <c r="AY271" s="360"/>
      <c r="AZ271" s="360"/>
      <c r="BA271" s="360"/>
      <c r="BB271" s="360"/>
      <c r="BC271" s="360"/>
      <c r="BD271" s="360"/>
      <c r="BE271" s="360"/>
      <c r="BF271" s="360"/>
      <c r="BG271" s="360"/>
      <c r="BH271" s="360"/>
      <c r="BI271" s="360"/>
      <c r="BJ271" s="360"/>
      <c r="BK271" s="360"/>
    </row>
    <row r="272" spans="1:63" s="467" customFormat="1">
      <c r="A272" s="360"/>
      <c r="B272" s="360"/>
      <c r="C272" s="464"/>
      <c r="D272" s="464"/>
      <c r="E272" s="464"/>
      <c r="F272" s="465"/>
      <c r="G272" s="465"/>
      <c r="H272" s="465"/>
      <c r="I272" s="465"/>
      <c r="J272" s="465"/>
      <c r="K272" s="465"/>
      <c r="L272" s="466"/>
      <c r="M272" s="466"/>
      <c r="N272" s="466"/>
      <c r="O272" s="466"/>
      <c r="T272" s="468"/>
      <c r="U272" s="468"/>
      <c r="V272" s="468"/>
      <c r="W272" s="468"/>
      <c r="AB272" s="468"/>
      <c r="AC272" s="468"/>
      <c r="AD272" s="468"/>
      <c r="AE272" s="469"/>
      <c r="AF272" s="360"/>
      <c r="AG272" s="360"/>
      <c r="AH272" s="360"/>
      <c r="AI272" s="360"/>
      <c r="AJ272" s="360"/>
      <c r="AK272" s="360"/>
      <c r="AL272" s="360"/>
      <c r="AM272" s="360"/>
      <c r="AN272" s="360"/>
      <c r="AO272" s="360"/>
      <c r="AP272" s="360"/>
      <c r="AQ272" s="360"/>
      <c r="AR272" s="360"/>
      <c r="AS272" s="360"/>
      <c r="AT272" s="360"/>
      <c r="AU272" s="360"/>
      <c r="AV272" s="360"/>
      <c r="AW272" s="360"/>
      <c r="AX272" s="360"/>
      <c r="AY272" s="360"/>
      <c r="AZ272" s="360"/>
      <c r="BA272" s="360"/>
      <c r="BB272" s="360"/>
      <c r="BC272" s="360"/>
      <c r="BD272" s="360"/>
      <c r="BE272" s="360"/>
      <c r="BF272" s="360"/>
      <c r="BG272" s="360"/>
      <c r="BH272" s="360"/>
      <c r="BI272" s="360"/>
      <c r="BJ272" s="360"/>
      <c r="BK272" s="360"/>
    </row>
    <row r="273" spans="1:63" s="467" customFormat="1">
      <c r="A273" s="360"/>
      <c r="B273" s="360"/>
      <c r="C273" s="464"/>
      <c r="D273" s="464"/>
      <c r="E273" s="464"/>
      <c r="F273" s="465"/>
      <c r="G273" s="465"/>
      <c r="H273" s="465"/>
      <c r="I273" s="465"/>
      <c r="J273" s="465"/>
      <c r="K273" s="465"/>
      <c r="L273" s="466"/>
      <c r="M273" s="466"/>
      <c r="N273" s="466"/>
      <c r="O273" s="466"/>
      <c r="T273" s="468"/>
      <c r="U273" s="468"/>
      <c r="V273" s="468"/>
      <c r="W273" s="468"/>
      <c r="AB273" s="468"/>
      <c r="AC273" s="468"/>
      <c r="AD273" s="468"/>
      <c r="AE273" s="469"/>
      <c r="AF273" s="360"/>
      <c r="AG273" s="360"/>
      <c r="AH273" s="360"/>
      <c r="AI273" s="360"/>
      <c r="AJ273" s="360"/>
      <c r="AK273" s="360"/>
      <c r="AL273" s="360"/>
      <c r="AM273" s="360"/>
      <c r="AN273" s="360"/>
      <c r="AO273" s="360"/>
      <c r="AP273" s="360"/>
      <c r="AQ273" s="360"/>
      <c r="AR273" s="360"/>
      <c r="AS273" s="360"/>
      <c r="AT273" s="360"/>
      <c r="AU273" s="360"/>
      <c r="AV273" s="360"/>
      <c r="AW273" s="360"/>
      <c r="AX273" s="360"/>
      <c r="AY273" s="360"/>
      <c r="AZ273" s="360"/>
      <c r="BA273" s="360"/>
      <c r="BB273" s="360"/>
      <c r="BC273" s="360"/>
      <c r="BD273" s="360"/>
      <c r="BE273" s="360"/>
      <c r="BF273" s="360"/>
      <c r="BG273" s="360"/>
      <c r="BH273" s="360"/>
      <c r="BI273" s="360"/>
      <c r="BJ273" s="360"/>
      <c r="BK273" s="360"/>
    </row>
    <row r="274" spans="1:63" s="467" customFormat="1">
      <c r="A274" s="360"/>
      <c r="B274" s="360"/>
      <c r="C274" s="464"/>
      <c r="D274" s="464"/>
      <c r="E274" s="464"/>
      <c r="F274" s="465"/>
      <c r="G274" s="465"/>
      <c r="H274" s="465"/>
      <c r="I274" s="465"/>
      <c r="J274" s="465"/>
      <c r="K274" s="465"/>
      <c r="L274" s="466"/>
      <c r="M274" s="466"/>
      <c r="N274" s="466"/>
      <c r="O274" s="466"/>
      <c r="T274" s="468"/>
      <c r="U274" s="468"/>
      <c r="V274" s="468"/>
      <c r="W274" s="468"/>
      <c r="AB274" s="468"/>
      <c r="AC274" s="468"/>
      <c r="AD274" s="468"/>
      <c r="AE274" s="469"/>
      <c r="AF274" s="360"/>
      <c r="AG274" s="360"/>
      <c r="AH274" s="360"/>
      <c r="AI274" s="360"/>
      <c r="AJ274" s="360"/>
      <c r="AK274" s="360"/>
      <c r="AL274" s="360"/>
      <c r="AM274" s="360"/>
      <c r="AN274" s="360"/>
      <c r="AO274" s="360"/>
      <c r="AP274" s="360"/>
      <c r="AQ274" s="360"/>
      <c r="AR274" s="360"/>
      <c r="AS274" s="360"/>
      <c r="AT274" s="360"/>
      <c r="AU274" s="360"/>
      <c r="AV274" s="360"/>
      <c r="AW274" s="360"/>
      <c r="AX274" s="360"/>
      <c r="AY274" s="360"/>
      <c r="AZ274" s="360"/>
      <c r="BA274" s="360"/>
      <c r="BB274" s="360"/>
      <c r="BC274" s="360"/>
      <c r="BD274" s="360"/>
      <c r="BE274" s="360"/>
      <c r="BF274" s="360"/>
      <c r="BG274" s="360"/>
      <c r="BH274" s="360"/>
      <c r="BI274" s="360"/>
      <c r="BJ274" s="360"/>
      <c r="BK274" s="360"/>
    </row>
    <row r="275" spans="1:63" s="467" customFormat="1">
      <c r="A275" s="360"/>
      <c r="B275" s="360"/>
      <c r="C275" s="464"/>
      <c r="D275" s="464"/>
      <c r="E275" s="464"/>
      <c r="F275" s="465"/>
      <c r="G275" s="465"/>
      <c r="H275" s="465"/>
      <c r="I275" s="465"/>
      <c r="J275" s="465"/>
      <c r="K275" s="465"/>
      <c r="L275" s="466"/>
      <c r="M275" s="466"/>
      <c r="N275" s="466"/>
      <c r="O275" s="466"/>
      <c r="T275" s="468"/>
      <c r="U275" s="468"/>
      <c r="V275" s="468"/>
      <c r="W275" s="468"/>
      <c r="AB275" s="468"/>
      <c r="AC275" s="468"/>
      <c r="AD275" s="468"/>
      <c r="AE275" s="469"/>
      <c r="AF275" s="360"/>
      <c r="AG275" s="360"/>
      <c r="AH275" s="360"/>
      <c r="AI275" s="360"/>
      <c r="AJ275" s="360"/>
      <c r="AK275" s="360"/>
      <c r="AL275" s="360"/>
      <c r="AM275" s="360"/>
      <c r="AN275" s="360"/>
      <c r="AO275" s="360"/>
      <c r="AP275" s="360"/>
      <c r="AQ275" s="360"/>
      <c r="AR275" s="360"/>
      <c r="AS275" s="360"/>
      <c r="AT275" s="360"/>
      <c r="AU275" s="360"/>
      <c r="AV275" s="360"/>
      <c r="AW275" s="360"/>
      <c r="AX275" s="360"/>
      <c r="AY275" s="360"/>
      <c r="AZ275" s="360"/>
      <c r="BA275" s="360"/>
      <c r="BB275" s="360"/>
      <c r="BC275" s="360"/>
      <c r="BD275" s="360"/>
      <c r="BE275" s="360"/>
      <c r="BF275" s="360"/>
      <c r="BG275" s="360"/>
      <c r="BH275" s="360"/>
      <c r="BI275" s="360"/>
      <c r="BJ275" s="360"/>
      <c r="BK275" s="360"/>
    </row>
    <row r="276" spans="1:63" s="467" customFormat="1">
      <c r="A276" s="360"/>
      <c r="B276" s="360"/>
      <c r="C276" s="464"/>
      <c r="D276" s="464"/>
      <c r="E276" s="464"/>
      <c r="F276" s="465"/>
      <c r="G276" s="465"/>
      <c r="H276" s="465"/>
      <c r="I276" s="465"/>
      <c r="J276" s="465"/>
      <c r="K276" s="465"/>
      <c r="L276" s="466"/>
      <c r="M276" s="466"/>
      <c r="N276" s="466"/>
      <c r="O276" s="466"/>
      <c r="T276" s="468"/>
      <c r="U276" s="468"/>
      <c r="V276" s="468"/>
      <c r="W276" s="468"/>
      <c r="AB276" s="468"/>
      <c r="AC276" s="468"/>
      <c r="AD276" s="468"/>
      <c r="AE276" s="469"/>
      <c r="AF276" s="360"/>
      <c r="AG276" s="360"/>
      <c r="AH276" s="360"/>
      <c r="AI276" s="360"/>
      <c r="AJ276" s="360"/>
      <c r="AK276" s="360"/>
      <c r="AL276" s="360"/>
      <c r="AM276" s="360"/>
      <c r="AN276" s="360"/>
      <c r="AO276" s="360"/>
      <c r="AP276" s="360"/>
      <c r="AQ276" s="360"/>
      <c r="AR276" s="360"/>
      <c r="AS276" s="360"/>
      <c r="AT276" s="360"/>
      <c r="AU276" s="360"/>
      <c r="AV276" s="360"/>
      <c r="AW276" s="360"/>
      <c r="AX276" s="360"/>
      <c r="AY276" s="360"/>
      <c r="AZ276" s="360"/>
      <c r="BA276" s="360"/>
      <c r="BB276" s="360"/>
      <c r="BC276" s="360"/>
      <c r="BD276" s="360"/>
      <c r="BE276" s="360"/>
      <c r="BF276" s="360"/>
      <c r="BG276" s="360"/>
      <c r="BH276" s="360"/>
      <c r="BI276" s="360"/>
      <c r="BJ276" s="360"/>
      <c r="BK276" s="360"/>
    </row>
    <row r="277" spans="1:63" s="467" customFormat="1">
      <c r="A277" s="360"/>
      <c r="B277" s="360"/>
      <c r="C277" s="464"/>
      <c r="D277" s="464"/>
      <c r="E277" s="464"/>
      <c r="F277" s="465"/>
      <c r="G277" s="465"/>
      <c r="H277" s="465"/>
      <c r="I277" s="465"/>
      <c r="J277" s="465"/>
      <c r="K277" s="465"/>
      <c r="L277" s="466"/>
      <c r="M277" s="466"/>
      <c r="N277" s="466"/>
      <c r="O277" s="466"/>
      <c r="T277" s="468"/>
      <c r="U277" s="468"/>
      <c r="V277" s="468"/>
      <c r="W277" s="468"/>
      <c r="AB277" s="468"/>
      <c r="AC277" s="468"/>
      <c r="AD277" s="468"/>
      <c r="AE277" s="469"/>
      <c r="AF277" s="360"/>
      <c r="AG277" s="360"/>
      <c r="AH277" s="360"/>
      <c r="AI277" s="360"/>
      <c r="AJ277" s="360"/>
      <c r="AK277" s="360"/>
      <c r="AL277" s="360"/>
      <c r="AM277" s="360"/>
      <c r="AN277" s="360"/>
      <c r="AO277" s="360"/>
      <c r="AP277" s="360"/>
      <c r="AQ277" s="360"/>
      <c r="AR277" s="360"/>
      <c r="AS277" s="360"/>
      <c r="AT277" s="360"/>
      <c r="AU277" s="360"/>
      <c r="AV277" s="360"/>
      <c r="AW277" s="360"/>
      <c r="AX277" s="360"/>
      <c r="AY277" s="360"/>
      <c r="AZ277" s="360"/>
      <c r="BA277" s="360"/>
      <c r="BB277" s="360"/>
      <c r="BC277" s="360"/>
      <c r="BD277" s="360"/>
      <c r="BE277" s="360"/>
      <c r="BF277" s="360"/>
      <c r="BG277" s="360"/>
      <c r="BH277" s="360"/>
      <c r="BI277" s="360"/>
      <c r="BJ277" s="360"/>
      <c r="BK277" s="360"/>
    </row>
    <row r="278" spans="1:63" s="467" customFormat="1">
      <c r="A278" s="360"/>
      <c r="B278" s="360"/>
      <c r="C278" s="464"/>
      <c r="D278" s="464"/>
      <c r="E278" s="464"/>
      <c r="F278" s="465"/>
      <c r="G278" s="465"/>
      <c r="H278" s="465"/>
      <c r="I278" s="465"/>
      <c r="J278" s="465"/>
      <c r="K278" s="465"/>
      <c r="L278" s="466"/>
      <c r="M278" s="466"/>
      <c r="N278" s="466"/>
      <c r="O278" s="466"/>
      <c r="T278" s="468"/>
      <c r="U278" s="468"/>
      <c r="V278" s="468"/>
      <c r="W278" s="468"/>
      <c r="AB278" s="468"/>
      <c r="AC278" s="468"/>
      <c r="AD278" s="468"/>
      <c r="AE278" s="469"/>
      <c r="AF278" s="360"/>
      <c r="AG278" s="360"/>
      <c r="AH278" s="360"/>
      <c r="AI278" s="360"/>
      <c r="AJ278" s="360"/>
      <c r="AK278" s="360"/>
      <c r="AL278" s="360"/>
      <c r="AM278" s="360"/>
      <c r="AN278" s="360"/>
      <c r="AO278" s="360"/>
      <c r="AP278" s="360"/>
      <c r="AQ278" s="360"/>
      <c r="AR278" s="360"/>
      <c r="AS278" s="360"/>
      <c r="AT278" s="360"/>
      <c r="AU278" s="360"/>
      <c r="AV278" s="360"/>
      <c r="AW278" s="360"/>
      <c r="AX278" s="360"/>
      <c r="AY278" s="360"/>
      <c r="AZ278" s="360"/>
      <c r="BA278" s="360"/>
      <c r="BB278" s="360"/>
      <c r="BC278" s="360"/>
      <c r="BD278" s="360"/>
      <c r="BE278" s="360"/>
      <c r="BF278" s="360"/>
      <c r="BG278" s="360"/>
      <c r="BH278" s="360"/>
      <c r="BI278" s="360"/>
      <c r="BJ278" s="360"/>
      <c r="BK278" s="360"/>
    </row>
    <row r="279" spans="1:63" s="467" customFormat="1">
      <c r="A279" s="360"/>
      <c r="B279" s="360"/>
      <c r="C279" s="464"/>
      <c r="D279" s="464"/>
      <c r="E279" s="464"/>
      <c r="F279" s="465"/>
      <c r="G279" s="465"/>
      <c r="H279" s="465"/>
      <c r="I279" s="465"/>
      <c r="J279" s="465"/>
      <c r="K279" s="465"/>
      <c r="L279" s="466"/>
      <c r="M279" s="466"/>
      <c r="N279" s="466"/>
      <c r="O279" s="466"/>
      <c r="T279" s="468"/>
      <c r="U279" s="468"/>
      <c r="V279" s="468"/>
      <c r="W279" s="468"/>
      <c r="AB279" s="468"/>
      <c r="AC279" s="468"/>
      <c r="AD279" s="468"/>
      <c r="AE279" s="469"/>
      <c r="AF279" s="360"/>
      <c r="AG279" s="360"/>
      <c r="AH279" s="360"/>
      <c r="AI279" s="360"/>
      <c r="AJ279" s="360"/>
      <c r="AK279" s="360"/>
      <c r="AL279" s="360"/>
      <c r="AM279" s="360"/>
      <c r="AN279" s="360"/>
      <c r="AO279" s="360"/>
      <c r="AP279" s="360"/>
      <c r="AQ279" s="360"/>
      <c r="AR279" s="360"/>
      <c r="AS279" s="360"/>
      <c r="AT279" s="360"/>
      <c r="AU279" s="360"/>
      <c r="AV279" s="360"/>
      <c r="AW279" s="360"/>
      <c r="AX279" s="360"/>
      <c r="AY279" s="360"/>
      <c r="AZ279" s="360"/>
      <c r="BA279" s="360"/>
      <c r="BB279" s="360"/>
      <c r="BC279" s="360"/>
      <c r="BD279" s="360"/>
      <c r="BE279" s="360"/>
      <c r="BF279" s="360"/>
      <c r="BG279" s="360"/>
      <c r="BH279" s="360"/>
      <c r="BI279" s="360"/>
      <c r="BJ279" s="360"/>
      <c r="BK279" s="360"/>
    </row>
    <row r="280" spans="1:63" s="467" customFormat="1">
      <c r="A280" s="360"/>
      <c r="B280" s="360"/>
      <c r="C280" s="464"/>
      <c r="D280" s="464"/>
      <c r="E280" s="464"/>
      <c r="F280" s="465"/>
      <c r="G280" s="465"/>
      <c r="H280" s="465"/>
      <c r="I280" s="465"/>
      <c r="J280" s="465"/>
      <c r="K280" s="465"/>
      <c r="L280" s="466"/>
      <c r="M280" s="466"/>
      <c r="N280" s="466"/>
      <c r="O280" s="466"/>
      <c r="T280" s="468"/>
      <c r="U280" s="468"/>
      <c r="V280" s="468"/>
      <c r="W280" s="468"/>
      <c r="AB280" s="468"/>
      <c r="AC280" s="468"/>
      <c r="AD280" s="468"/>
      <c r="AE280" s="469"/>
      <c r="AF280" s="360"/>
      <c r="AG280" s="360"/>
      <c r="AH280" s="360"/>
      <c r="AI280" s="360"/>
      <c r="AJ280" s="360"/>
      <c r="AK280" s="360"/>
      <c r="AL280" s="360"/>
      <c r="AM280" s="360"/>
      <c r="AN280" s="360"/>
      <c r="AO280" s="360"/>
      <c r="AP280" s="360"/>
      <c r="AQ280" s="360"/>
      <c r="AR280" s="360"/>
      <c r="AS280" s="360"/>
      <c r="AT280" s="360"/>
      <c r="AU280" s="360"/>
      <c r="AV280" s="360"/>
      <c r="AW280" s="360"/>
      <c r="AX280" s="360"/>
      <c r="AY280" s="360"/>
      <c r="AZ280" s="360"/>
      <c r="BA280" s="360"/>
      <c r="BB280" s="360"/>
      <c r="BC280" s="360"/>
      <c r="BD280" s="360"/>
      <c r="BE280" s="360"/>
      <c r="BF280" s="360"/>
      <c r="BG280" s="360"/>
      <c r="BH280" s="360"/>
      <c r="BI280" s="360"/>
      <c r="BJ280" s="360"/>
      <c r="BK280" s="360"/>
    </row>
    <row r="281" spans="1:63" s="467" customFormat="1">
      <c r="A281" s="360"/>
      <c r="B281" s="360"/>
      <c r="C281" s="464"/>
      <c r="D281" s="464"/>
      <c r="E281" s="464"/>
      <c r="F281" s="465"/>
      <c r="G281" s="465"/>
      <c r="H281" s="465"/>
      <c r="I281" s="465"/>
      <c r="J281" s="465"/>
      <c r="K281" s="465"/>
      <c r="L281" s="466"/>
      <c r="M281" s="466"/>
      <c r="N281" s="466"/>
      <c r="O281" s="466"/>
      <c r="T281" s="468"/>
      <c r="U281" s="468"/>
      <c r="V281" s="468"/>
      <c r="W281" s="468"/>
      <c r="AB281" s="468"/>
      <c r="AC281" s="468"/>
      <c r="AD281" s="468"/>
      <c r="AE281" s="469"/>
      <c r="AF281" s="360"/>
      <c r="AG281" s="360"/>
      <c r="AH281" s="360"/>
      <c r="AI281" s="360"/>
      <c r="AJ281" s="360"/>
      <c r="AK281" s="360"/>
      <c r="AL281" s="360"/>
      <c r="AM281" s="360"/>
      <c r="AN281" s="360"/>
      <c r="AO281" s="360"/>
      <c r="AP281" s="360"/>
      <c r="AQ281" s="360"/>
      <c r="AR281" s="360"/>
      <c r="AS281" s="360"/>
      <c r="AT281" s="360"/>
      <c r="AU281" s="360"/>
      <c r="AV281" s="360"/>
      <c r="AW281" s="360"/>
      <c r="AX281" s="360"/>
      <c r="AY281" s="360"/>
      <c r="AZ281" s="360"/>
      <c r="BA281" s="360"/>
      <c r="BB281" s="360"/>
      <c r="BC281" s="360"/>
      <c r="BD281" s="360"/>
      <c r="BE281" s="360"/>
      <c r="BF281" s="360"/>
      <c r="BG281" s="360"/>
      <c r="BH281" s="360"/>
      <c r="BI281" s="360"/>
      <c r="BJ281" s="360"/>
      <c r="BK281" s="360"/>
    </row>
    <row r="282" spans="1:63" s="467" customFormat="1">
      <c r="A282" s="360"/>
      <c r="B282" s="360"/>
      <c r="C282" s="464"/>
      <c r="D282" s="464"/>
      <c r="E282" s="464"/>
      <c r="F282" s="465"/>
      <c r="G282" s="465"/>
      <c r="H282" s="465"/>
      <c r="I282" s="465"/>
      <c r="J282" s="465"/>
      <c r="K282" s="465"/>
      <c r="L282" s="466"/>
      <c r="M282" s="466"/>
      <c r="N282" s="466"/>
      <c r="O282" s="466"/>
      <c r="T282" s="468"/>
      <c r="U282" s="468"/>
      <c r="V282" s="468"/>
      <c r="W282" s="468"/>
      <c r="AB282" s="468"/>
      <c r="AC282" s="468"/>
      <c r="AD282" s="468"/>
      <c r="AE282" s="469"/>
      <c r="AF282" s="360"/>
      <c r="AG282" s="360"/>
      <c r="AH282" s="360"/>
      <c r="AI282" s="360"/>
      <c r="AJ282" s="360"/>
      <c r="AK282" s="360"/>
      <c r="AL282" s="360"/>
      <c r="AM282" s="360"/>
      <c r="AN282" s="360"/>
      <c r="AO282" s="360"/>
      <c r="AP282" s="360"/>
      <c r="AQ282" s="360"/>
      <c r="AR282" s="360"/>
      <c r="AS282" s="360"/>
      <c r="AT282" s="360"/>
      <c r="AU282" s="360"/>
      <c r="AV282" s="360"/>
      <c r="AW282" s="360"/>
      <c r="AX282" s="360"/>
      <c r="AY282" s="360"/>
      <c r="AZ282" s="360"/>
      <c r="BA282" s="360"/>
      <c r="BB282" s="360"/>
      <c r="BC282" s="360"/>
      <c r="BD282" s="360"/>
      <c r="BE282" s="360"/>
      <c r="BF282" s="360"/>
      <c r="BG282" s="360"/>
      <c r="BH282" s="360"/>
      <c r="BI282" s="360"/>
      <c r="BJ282" s="360"/>
      <c r="BK282" s="360"/>
    </row>
    <row r="283" spans="1:63" s="467" customFormat="1">
      <c r="A283" s="360"/>
      <c r="B283" s="360"/>
      <c r="C283" s="464"/>
      <c r="D283" s="464"/>
      <c r="E283" s="464"/>
      <c r="F283" s="465"/>
      <c r="G283" s="465"/>
      <c r="H283" s="465"/>
      <c r="I283" s="465"/>
      <c r="J283" s="465"/>
      <c r="K283" s="465"/>
      <c r="L283" s="466"/>
      <c r="M283" s="466"/>
      <c r="N283" s="466"/>
      <c r="O283" s="466"/>
      <c r="T283" s="468"/>
      <c r="U283" s="468"/>
      <c r="V283" s="468"/>
      <c r="W283" s="468"/>
      <c r="AB283" s="468"/>
      <c r="AC283" s="468"/>
      <c r="AD283" s="468"/>
      <c r="AE283" s="469"/>
      <c r="AF283" s="360"/>
      <c r="AG283" s="360"/>
      <c r="AH283" s="360"/>
      <c r="AI283" s="360"/>
      <c r="AJ283" s="360"/>
      <c r="AK283" s="360"/>
      <c r="AL283" s="360"/>
      <c r="AM283" s="360"/>
      <c r="AN283" s="360"/>
      <c r="AO283" s="360"/>
      <c r="AP283" s="360"/>
      <c r="AQ283" s="360"/>
      <c r="AR283" s="360"/>
      <c r="AS283" s="360"/>
      <c r="AT283" s="360"/>
      <c r="AU283" s="360"/>
      <c r="AV283" s="360"/>
      <c r="AW283" s="360"/>
      <c r="AX283" s="360"/>
      <c r="AY283" s="360"/>
      <c r="AZ283" s="360"/>
      <c r="BA283" s="360"/>
      <c r="BB283" s="360"/>
      <c r="BC283" s="360"/>
      <c r="BD283" s="360"/>
      <c r="BE283" s="360"/>
      <c r="BF283" s="360"/>
      <c r="BG283" s="360"/>
      <c r="BH283" s="360"/>
      <c r="BI283" s="360"/>
      <c r="BJ283" s="360"/>
      <c r="BK283" s="360"/>
    </row>
    <row r="284" spans="1:63" s="467" customFormat="1">
      <c r="A284" s="360"/>
      <c r="B284" s="360"/>
      <c r="C284" s="464"/>
      <c r="D284" s="464"/>
      <c r="E284" s="464"/>
      <c r="F284" s="465"/>
      <c r="G284" s="465"/>
      <c r="H284" s="465"/>
      <c r="I284" s="465"/>
      <c r="J284" s="465"/>
      <c r="K284" s="465"/>
      <c r="L284" s="466"/>
      <c r="M284" s="466"/>
      <c r="N284" s="466"/>
      <c r="O284" s="466"/>
      <c r="T284" s="468"/>
      <c r="U284" s="468"/>
      <c r="V284" s="468"/>
      <c r="W284" s="468"/>
      <c r="AB284" s="468"/>
      <c r="AC284" s="468"/>
      <c r="AD284" s="468"/>
      <c r="AE284" s="469"/>
      <c r="AF284" s="360"/>
      <c r="AG284" s="360"/>
      <c r="AH284" s="360"/>
      <c r="AI284" s="360"/>
      <c r="AJ284" s="360"/>
      <c r="AK284" s="360"/>
      <c r="AL284" s="360"/>
      <c r="AM284" s="360"/>
      <c r="AN284" s="360"/>
      <c r="AO284" s="360"/>
      <c r="AP284" s="360"/>
      <c r="AQ284" s="360"/>
      <c r="AR284" s="360"/>
      <c r="AS284" s="360"/>
      <c r="AT284" s="360"/>
      <c r="AU284" s="360"/>
      <c r="AV284" s="360"/>
      <c r="AW284" s="360"/>
      <c r="AX284" s="360"/>
      <c r="AY284" s="360"/>
      <c r="AZ284" s="360"/>
      <c r="BA284" s="360"/>
      <c r="BB284" s="360"/>
      <c r="BC284" s="360"/>
      <c r="BD284" s="360"/>
      <c r="BE284" s="360"/>
      <c r="BF284" s="360"/>
      <c r="BG284" s="360"/>
      <c r="BH284" s="360"/>
      <c r="BI284" s="360"/>
      <c r="BJ284" s="360"/>
      <c r="BK284" s="360"/>
    </row>
    <row r="285" spans="1:63" s="467" customFormat="1">
      <c r="A285" s="360"/>
      <c r="B285" s="360"/>
      <c r="C285" s="464"/>
      <c r="D285" s="464"/>
      <c r="E285" s="464"/>
      <c r="F285" s="465"/>
      <c r="G285" s="465"/>
      <c r="H285" s="465"/>
      <c r="I285" s="465"/>
      <c r="J285" s="465"/>
      <c r="K285" s="465"/>
      <c r="L285" s="466"/>
      <c r="M285" s="466"/>
      <c r="N285" s="466"/>
      <c r="O285" s="466"/>
      <c r="T285" s="468"/>
      <c r="U285" s="468"/>
      <c r="V285" s="468"/>
      <c r="W285" s="468"/>
      <c r="AB285" s="468"/>
      <c r="AC285" s="468"/>
      <c r="AD285" s="468"/>
      <c r="AE285" s="469"/>
      <c r="AF285" s="360"/>
      <c r="AG285" s="360"/>
      <c r="AH285" s="360"/>
      <c r="AI285" s="360"/>
      <c r="AJ285" s="360"/>
      <c r="AK285" s="360"/>
      <c r="AL285" s="360"/>
      <c r="AM285" s="360"/>
      <c r="AN285" s="360"/>
      <c r="AO285" s="360"/>
      <c r="AP285" s="360"/>
      <c r="AQ285" s="360"/>
      <c r="AR285" s="360"/>
      <c r="AS285" s="360"/>
      <c r="AT285" s="360"/>
      <c r="AU285" s="360"/>
      <c r="AV285" s="360"/>
      <c r="AW285" s="360"/>
      <c r="AX285" s="360"/>
      <c r="AY285" s="360"/>
      <c r="AZ285" s="360"/>
      <c r="BA285" s="360"/>
      <c r="BB285" s="360"/>
      <c r="BC285" s="360"/>
      <c r="BD285" s="360"/>
      <c r="BE285" s="360"/>
      <c r="BF285" s="360"/>
      <c r="BG285" s="360"/>
      <c r="BH285" s="360"/>
      <c r="BI285" s="360"/>
      <c r="BJ285" s="360"/>
      <c r="BK285" s="360"/>
    </row>
    <row r="286" spans="1:63" s="467" customFormat="1">
      <c r="A286" s="360"/>
      <c r="B286" s="360"/>
      <c r="C286" s="464"/>
      <c r="D286" s="464"/>
      <c r="E286" s="464"/>
      <c r="F286" s="465"/>
      <c r="G286" s="465"/>
      <c r="H286" s="465"/>
      <c r="I286" s="465"/>
      <c r="J286" s="465"/>
      <c r="K286" s="465"/>
      <c r="L286" s="466"/>
      <c r="M286" s="466"/>
      <c r="N286" s="466"/>
      <c r="O286" s="466"/>
      <c r="T286" s="468"/>
      <c r="U286" s="468"/>
      <c r="V286" s="468"/>
      <c r="W286" s="468"/>
      <c r="AB286" s="468"/>
      <c r="AC286" s="468"/>
      <c r="AD286" s="468"/>
      <c r="AE286" s="469"/>
      <c r="AF286" s="360"/>
      <c r="AG286" s="360"/>
      <c r="AH286" s="360"/>
      <c r="AI286" s="360"/>
      <c r="AJ286" s="360"/>
      <c r="AK286" s="360"/>
      <c r="AL286" s="360"/>
      <c r="AM286" s="360"/>
      <c r="AN286" s="360"/>
      <c r="AO286" s="360"/>
      <c r="AP286" s="360"/>
      <c r="AQ286" s="360"/>
      <c r="AR286" s="360"/>
      <c r="AS286" s="360"/>
      <c r="AT286" s="360"/>
      <c r="AU286" s="360"/>
      <c r="AV286" s="360"/>
      <c r="AW286" s="360"/>
      <c r="AX286" s="360"/>
      <c r="AY286" s="360"/>
      <c r="AZ286" s="360"/>
      <c r="BA286" s="360"/>
      <c r="BB286" s="360"/>
      <c r="BC286" s="360"/>
      <c r="BD286" s="360"/>
      <c r="BE286" s="360"/>
      <c r="BF286" s="360"/>
      <c r="BG286" s="360"/>
      <c r="BH286" s="360"/>
      <c r="BI286" s="360"/>
      <c r="BJ286" s="360"/>
      <c r="BK286" s="360"/>
    </row>
    <row r="287" spans="1:63" s="467" customFormat="1">
      <c r="A287" s="360"/>
      <c r="B287" s="360"/>
      <c r="C287" s="464"/>
      <c r="D287" s="464"/>
      <c r="E287" s="464"/>
      <c r="F287" s="465"/>
      <c r="G287" s="465"/>
      <c r="H287" s="465"/>
      <c r="I287" s="465"/>
      <c r="J287" s="465"/>
      <c r="K287" s="465"/>
      <c r="L287" s="466"/>
      <c r="M287" s="466"/>
      <c r="N287" s="466"/>
      <c r="O287" s="466"/>
      <c r="T287" s="468"/>
      <c r="U287" s="468"/>
      <c r="V287" s="468"/>
      <c r="W287" s="468"/>
      <c r="AB287" s="468"/>
      <c r="AC287" s="468"/>
      <c r="AD287" s="468"/>
      <c r="AE287" s="469"/>
      <c r="AF287" s="360"/>
      <c r="AG287" s="360"/>
      <c r="AH287" s="360"/>
      <c r="AI287" s="360"/>
      <c r="AJ287" s="360"/>
      <c r="AK287" s="360"/>
      <c r="AL287" s="360"/>
      <c r="AM287" s="360"/>
      <c r="AN287" s="360"/>
      <c r="AO287" s="360"/>
      <c r="AP287" s="360"/>
      <c r="AQ287" s="360"/>
      <c r="AR287" s="360"/>
      <c r="AS287" s="360"/>
      <c r="AT287" s="360"/>
      <c r="AU287" s="360"/>
      <c r="AV287" s="360"/>
      <c r="AW287" s="360"/>
      <c r="AX287" s="360"/>
      <c r="AY287" s="360"/>
      <c r="AZ287" s="360"/>
      <c r="BA287" s="360"/>
      <c r="BB287" s="360"/>
      <c r="BC287" s="360"/>
      <c r="BD287" s="360"/>
      <c r="BE287" s="360"/>
      <c r="BF287" s="360"/>
      <c r="BG287" s="360"/>
      <c r="BH287" s="360"/>
      <c r="BI287" s="360"/>
      <c r="BJ287" s="360"/>
      <c r="BK287" s="360"/>
    </row>
    <row r="288" spans="1:63" s="467" customFormat="1">
      <c r="A288" s="360"/>
      <c r="B288" s="360"/>
      <c r="C288" s="464"/>
      <c r="D288" s="464"/>
      <c r="E288" s="464"/>
      <c r="F288" s="465"/>
      <c r="G288" s="465"/>
      <c r="H288" s="465"/>
      <c r="I288" s="465"/>
      <c r="J288" s="465"/>
      <c r="K288" s="465"/>
      <c r="L288" s="466"/>
      <c r="M288" s="466"/>
      <c r="N288" s="466"/>
      <c r="O288" s="466"/>
      <c r="T288" s="468"/>
      <c r="U288" s="468"/>
      <c r="V288" s="468"/>
      <c r="W288" s="468"/>
      <c r="AB288" s="468"/>
      <c r="AC288" s="468"/>
      <c r="AD288" s="468"/>
      <c r="AE288" s="469"/>
      <c r="AF288" s="360"/>
      <c r="AG288" s="360"/>
      <c r="AH288" s="360"/>
      <c r="AI288" s="360"/>
      <c r="AJ288" s="360"/>
      <c r="AK288" s="360"/>
      <c r="AL288" s="360"/>
      <c r="AM288" s="360"/>
      <c r="AN288" s="360"/>
      <c r="AO288" s="360"/>
      <c r="AP288" s="360"/>
      <c r="AQ288" s="360"/>
      <c r="AR288" s="360"/>
      <c r="AS288" s="360"/>
      <c r="AT288" s="360"/>
      <c r="AU288" s="360"/>
      <c r="AV288" s="360"/>
      <c r="AW288" s="360"/>
      <c r="AX288" s="360"/>
      <c r="AY288" s="360"/>
      <c r="AZ288" s="360"/>
      <c r="BA288" s="360"/>
      <c r="BB288" s="360"/>
      <c r="BC288" s="360"/>
      <c r="BD288" s="360"/>
      <c r="BE288" s="360"/>
      <c r="BF288" s="360"/>
      <c r="BG288" s="360"/>
      <c r="BH288" s="360"/>
      <c r="BI288" s="360"/>
      <c r="BJ288" s="360"/>
      <c r="BK288" s="360"/>
    </row>
    <row r="289" spans="1:63" s="467" customFormat="1">
      <c r="A289" s="360"/>
      <c r="B289" s="360"/>
      <c r="C289" s="464"/>
      <c r="D289" s="464"/>
      <c r="E289" s="464"/>
      <c r="F289" s="465"/>
      <c r="G289" s="465"/>
      <c r="H289" s="465"/>
      <c r="I289" s="465"/>
      <c r="J289" s="465"/>
      <c r="K289" s="465"/>
      <c r="L289" s="466"/>
      <c r="M289" s="466"/>
      <c r="N289" s="466"/>
      <c r="O289" s="466"/>
      <c r="T289" s="468"/>
      <c r="U289" s="468"/>
      <c r="V289" s="468"/>
      <c r="W289" s="468"/>
      <c r="AB289" s="468"/>
      <c r="AC289" s="468"/>
      <c r="AD289" s="468"/>
      <c r="AE289" s="469"/>
      <c r="AF289" s="360"/>
      <c r="AG289" s="360"/>
      <c r="AH289" s="360"/>
      <c r="AI289" s="360"/>
      <c r="AJ289" s="360"/>
      <c r="AK289" s="360"/>
      <c r="AL289" s="360"/>
      <c r="AM289" s="360"/>
      <c r="AN289" s="360"/>
      <c r="AO289" s="360"/>
      <c r="AP289" s="360"/>
      <c r="AQ289" s="360"/>
      <c r="AR289" s="360"/>
      <c r="AS289" s="360"/>
      <c r="AT289" s="360"/>
      <c r="AU289" s="360"/>
      <c r="AV289" s="360"/>
      <c r="AW289" s="360"/>
      <c r="AX289" s="360"/>
      <c r="AY289" s="360"/>
      <c r="AZ289" s="360"/>
      <c r="BA289" s="360"/>
      <c r="BB289" s="360"/>
      <c r="BC289" s="360"/>
      <c r="BD289" s="360"/>
      <c r="BE289" s="360"/>
      <c r="BF289" s="360"/>
      <c r="BG289" s="360"/>
      <c r="BH289" s="360"/>
      <c r="BI289" s="360"/>
      <c r="BJ289" s="360"/>
      <c r="BK289" s="360"/>
    </row>
    <row r="290" spans="1:63" s="467" customFormat="1">
      <c r="A290" s="360"/>
      <c r="B290" s="360"/>
      <c r="C290" s="464"/>
      <c r="D290" s="464"/>
      <c r="E290" s="464"/>
      <c r="F290" s="465"/>
      <c r="G290" s="465"/>
      <c r="H290" s="465"/>
      <c r="I290" s="465"/>
      <c r="J290" s="465"/>
      <c r="K290" s="465"/>
      <c r="L290" s="466"/>
      <c r="M290" s="466"/>
      <c r="N290" s="466"/>
      <c r="O290" s="466"/>
      <c r="T290" s="468"/>
      <c r="U290" s="468"/>
      <c r="V290" s="468"/>
      <c r="W290" s="468"/>
      <c r="AB290" s="468"/>
      <c r="AC290" s="468"/>
      <c r="AD290" s="468"/>
      <c r="AE290" s="469"/>
      <c r="AF290" s="360"/>
      <c r="AG290" s="360"/>
      <c r="AH290" s="360"/>
      <c r="AI290" s="360"/>
      <c r="AJ290" s="360"/>
      <c r="AK290" s="360"/>
      <c r="AL290" s="360"/>
      <c r="AM290" s="360"/>
      <c r="AN290" s="360"/>
      <c r="AO290" s="360"/>
      <c r="AP290" s="360"/>
      <c r="AQ290" s="360"/>
      <c r="AR290" s="360"/>
      <c r="AS290" s="360"/>
      <c r="AT290" s="360"/>
      <c r="AU290" s="360"/>
      <c r="AV290" s="360"/>
      <c r="AW290" s="360"/>
      <c r="AX290" s="360"/>
      <c r="AY290" s="360"/>
      <c r="AZ290" s="360"/>
      <c r="BA290" s="360"/>
      <c r="BB290" s="360"/>
      <c r="BC290" s="360"/>
      <c r="BD290" s="360"/>
      <c r="BE290" s="360"/>
      <c r="BF290" s="360"/>
      <c r="BG290" s="360"/>
      <c r="BH290" s="360"/>
      <c r="BI290" s="360"/>
      <c r="BJ290" s="360"/>
      <c r="BK290" s="360"/>
    </row>
    <row r="291" spans="1:63" s="467" customFormat="1">
      <c r="A291" s="360"/>
      <c r="B291" s="360"/>
      <c r="C291" s="464"/>
      <c r="D291" s="464"/>
      <c r="E291" s="464"/>
      <c r="F291" s="465"/>
      <c r="G291" s="465"/>
      <c r="H291" s="465"/>
      <c r="I291" s="465"/>
      <c r="J291" s="465"/>
      <c r="K291" s="465"/>
      <c r="L291" s="466"/>
      <c r="M291" s="466"/>
      <c r="N291" s="466"/>
      <c r="O291" s="466"/>
      <c r="T291" s="468"/>
      <c r="U291" s="468"/>
      <c r="V291" s="468"/>
      <c r="W291" s="468"/>
      <c r="AB291" s="468"/>
      <c r="AC291" s="468"/>
      <c r="AD291" s="468"/>
      <c r="AE291" s="469"/>
      <c r="AF291" s="360"/>
      <c r="AG291" s="360"/>
      <c r="AH291" s="360"/>
      <c r="AI291" s="360"/>
      <c r="AJ291" s="360"/>
      <c r="AK291" s="360"/>
      <c r="AL291" s="360"/>
      <c r="AM291" s="360"/>
      <c r="AN291" s="360"/>
      <c r="AO291" s="360"/>
      <c r="AP291" s="360"/>
      <c r="AQ291" s="360"/>
      <c r="AR291" s="360"/>
      <c r="AS291" s="360"/>
      <c r="AT291" s="360"/>
      <c r="AU291" s="360"/>
      <c r="AV291" s="360"/>
      <c r="AW291" s="360"/>
      <c r="AX291" s="360"/>
      <c r="AY291" s="360"/>
      <c r="AZ291" s="360"/>
      <c r="BA291" s="360"/>
      <c r="BB291" s="360"/>
      <c r="BC291" s="360"/>
      <c r="BD291" s="360"/>
      <c r="BE291" s="360"/>
      <c r="BF291" s="360"/>
      <c r="BG291" s="360"/>
      <c r="BH291" s="360"/>
      <c r="BI291" s="360"/>
      <c r="BJ291" s="360"/>
      <c r="BK291" s="360"/>
    </row>
    <row r="292" spans="1:63" s="467" customFormat="1">
      <c r="A292" s="360"/>
      <c r="B292" s="360"/>
      <c r="C292" s="464"/>
      <c r="D292" s="464"/>
      <c r="E292" s="464"/>
      <c r="F292" s="465"/>
      <c r="G292" s="465"/>
      <c r="H292" s="465"/>
      <c r="I292" s="465"/>
      <c r="J292" s="465"/>
      <c r="K292" s="465"/>
      <c r="L292" s="466"/>
      <c r="M292" s="466"/>
      <c r="N292" s="466"/>
      <c r="O292" s="466"/>
      <c r="T292" s="468"/>
      <c r="U292" s="468"/>
      <c r="V292" s="468"/>
      <c r="W292" s="468"/>
      <c r="AB292" s="468"/>
      <c r="AC292" s="468"/>
      <c r="AD292" s="468"/>
      <c r="AE292" s="469"/>
      <c r="AF292" s="360"/>
      <c r="AG292" s="360"/>
      <c r="AH292" s="360"/>
      <c r="AI292" s="360"/>
      <c r="AJ292" s="360"/>
      <c r="AK292" s="360"/>
      <c r="AL292" s="360"/>
      <c r="AM292" s="360"/>
      <c r="AN292" s="360"/>
      <c r="AO292" s="360"/>
      <c r="AP292" s="360"/>
      <c r="AQ292" s="360"/>
      <c r="AR292" s="360"/>
      <c r="AS292" s="360"/>
      <c r="AT292" s="360"/>
      <c r="AU292" s="360"/>
      <c r="AV292" s="360"/>
      <c r="AW292" s="360"/>
      <c r="AX292" s="360"/>
      <c r="AY292" s="360"/>
      <c r="AZ292" s="360"/>
      <c r="BA292" s="360"/>
      <c r="BB292" s="360"/>
      <c r="BC292" s="360"/>
      <c r="BD292" s="360"/>
      <c r="BE292" s="360"/>
      <c r="BF292" s="360"/>
      <c r="BG292" s="360"/>
      <c r="BH292" s="360"/>
      <c r="BI292" s="360"/>
      <c r="BJ292" s="360"/>
      <c r="BK292" s="360"/>
    </row>
    <row r="293" spans="1:63" s="467" customFormat="1">
      <c r="A293" s="360"/>
      <c r="B293" s="360"/>
      <c r="C293" s="464"/>
      <c r="D293" s="464"/>
      <c r="E293" s="464"/>
      <c r="F293" s="465"/>
      <c r="G293" s="465"/>
      <c r="H293" s="465"/>
      <c r="I293" s="465"/>
      <c r="J293" s="465"/>
      <c r="K293" s="465"/>
      <c r="L293" s="466"/>
      <c r="M293" s="466"/>
      <c r="N293" s="466"/>
      <c r="O293" s="466"/>
      <c r="T293" s="468"/>
      <c r="U293" s="468"/>
      <c r="V293" s="468"/>
      <c r="W293" s="468"/>
      <c r="AB293" s="468"/>
      <c r="AC293" s="468"/>
      <c r="AD293" s="468"/>
      <c r="AE293" s="469"/>
      <c r="AF293" s="360"/>
      <c r="AG293" s="360"/>
      <c r="AH293" s="360"/>
      <c r="AI293" s="360"/>
      <c r="AJ293" s="360"/>
      <c r="AK293" s="360"/>
      <c r="AL293" s="360"/>
      <c r="AM293" s="360"/>
      <c r="AN293" s="360"/>
      <c r="AO293" s="360"/>
      <c r="AP293" s="360"/>
      <c r="AQ293" s="360"/>
      <c r="AR293" s="360"/>
      <c r="AS293" s="360"/>
      <c r="AT293" s="360"/>
      <c r="AU293" s="360"/>
      <c r="AV293" s="360"/>
      <c r="AW293" s="360"/>
      <c r="AX293" s="360"/>
      <c r="AY293" s="360"/>
      <c r="AZ293" s="360"/>
      <c r="BA293" s="360"/>
      <c r="BB293" s="360"/>
      <c r="BC293" s="360"/>
      <c r="BD293" s="360"/>
      <c r="BE293" s="360"/>
      <c r="BF293" s="360"/>
      <c r="BG293" s="360"/>
      <c r="BH293" s="360"/>
      <c r="BI293" s="360"/>
      <c r="BJ293" s="360"/>
      <c r="BK293" s="360"/>
    </row>
    <row r="294" spans="1:63" s="467" customFormat="1">
      <c r="A294" s="360"/>
      <c r="B294" s="360"/>
      <c r="C294" s="464"/>
      <c r="D294" s="464"/>
      <c r="E294" s="464"/>
      <c r="F294" s="465"/>
      <c r="G294" s="465"/>
      <c r="H294" s="465"/>
      <c r="I294" s="465"/>
      <c r="J294" s="465"/>
      <c r="K294" s="465"/>
      <c r="L294" s="466"/>
      <c r="M294" s="466"/>
      <c r="N294" s="466"/>
      <c r="O294" s="466"/>
      <c r="T294" s="468"/>
      <c r="U294" s="468"/>
      <c r="V294" s="468"/>
      <c r="W294" s="468"/>
      <c r="AB294" s="468"/>
      <c r="AC294" s="468"/>
      <c r="AD294" s="468"/>
      <c r="AE294" s="469"/>
      <c r="AF294" s="360"/>
      <c r="AG294" s="360"/>
      <c r="AH294" s="360"/>
      <c r="AI294" s="360"/>
      <c r="AJ294" s="360"/>
      <c r="AK294" s="360"/>
      <c r="AL294" s="360"/>
      <c r="AM294" s="360"/>
      <c r="AN294" s="360"/>
      <c r="AO294" s="360"/>
      <c r="AP294" s="360"/>
      <c r="AQ294" s="360"/>
      <c r="AR294" s="360"/>
      <c r="AS294" s="360"/>
      <c r="AT294" s="360"/>
      <c r="AU294" s="360"/>
      <c r="AV294" s="360"/>
      <c r="AW294" s="360"/>
      <c r="AX294" s="360"/>
      <c r="AY294" s="360"/>
      <c r="AZ294" s="360"/>
      <c r="BA294" s="360"/>
      <c r="BB294" s="360"/>
      <c r="BC294" s="360"/>
      <c r="BD294" s="360"/>
      <c r="BE294" s="360"/>
      <c r="BF294" s="360"/>
      <c r="BG294" s="360"/>
      <c r="BH294" s="360"/>
      <c r="BI294" s="360"/>
      <c r="BJ294" s="360"/>
      <c r="BK294" s="360"/>
    </row>
    <row r="295" spans="1:63" s="467" customFormat="1">
      <c r="A295" s="360"/>
      <c r="B295" s="360"/>
      <c r="C295" s="464"/>
      <c r="D295" s="464"/>
      <c r="E295" s="464"/>
      <c r="F295" s="465"/>
      <c r="G295" s="465"/>
      <c r="H295" s="465"/>
      <c r="I295" s="465"/>
      <c r="J295" s="465"/>
      <c r="K295" s="465"/>
      <c r="L295" s="466"/>
      <c r="M295" s="466"/>
      <c r="N295" s="466"/>
      <c r="O295" s="466"/>
      <c r="T295" s="468"/>
      <c r="U295" s="468"/>
      <c r="V295" s="468"/>
      <c r="W295" s="468"/>
      <c r="AB295" s="468"/>
      <c r="AC295" s="468"/>
      <c r="AD295" s="468"/>
      <c r="AE295" s="469"/>
      <c r="AF295" s="360"/>
      <c r="AG295" s="360"/>
      <c r="AH295" s="360"/>
      <c r="AI295" s="360"/>
      <c r="AJ295" s="360"/>
      <c r="AK295" s="360"/>
      <c r="AL295" s="360"/>
      <c r="AM295" s="360"/>
      <c r="AN295" s="360"/>
      <c r="AO295" s="360"/>
      <c r="AP295" s="360"/>
      <c r="AQ295" s="360"/>
      <c r="AR295" s="360"/>
      <c r="AS295" s="360"/>
      <c r="AT295" s="360"/>
      <c r="AU295" s="360"/>
      <c r="AV295" s="360"/>
      <c r="AW295" s="360"/>
      <c r="AX295" s="360"/>
      <c r="AY295" s="360"/>
      <c r="AZ295" s="360"/>
      <c r="BA295" s="360"/>
      <c r="BB295" s="360"/>
      <c r="BC295" s="360"/>
      <c r="BD295" s="360"/>
      <c r="BE295" s="360"/>
      <c r="BF295" s="360"/>
      <c r="BG295" s="360"/>
      <c r="BH295" s="360"/>
      <c r="BI295" s="360"/>
      <c r="BJ295" s="360"/>
      <c r="BK295" s="360"/>
    </row>
    <row r="296" spans="1:63" s="467" customFormat="1">
      <c r="A296" s="360"/>
      <c r="B296" s="360"/>
      <c r="C296" s="464"/>
      <c r="D296" s="464"/>
      <c r="E296" s="464"/>
      <c r="F296" s="465"/>
      <c r="G296" s="465"/>
      <c r="H296" s="465"/>
      <c r="I296" s="465"/>
      <c r="J296" s="465"/>
      <c r="K296" s="465"/>
      <c r="L296" s="466"/>
      <c r="M296" s="466"/>
      <c r="N296" s="466"/>
      <c r="O296" s="466"/>
      <c r="T296" s="468"/>
      <c r="U296" s="468"/>
      <c r="V296" s="468"/>
      <c r="W296" s="468"/>
      <c r="AB296" s="468"/>
      <c r="AC296" s="468"/>
      <c r="AD296" s="468"/>
      <c r="AE296" s="469"/>
      <c r="AF296" s="360"/>
      <c r="AG296" s="360"/>
      <c r="AH296" s="360"/>
      <c r="AI296" s="360"/>
      <c r="AJ296" s="360"/>
      <c r="AK296" s="360"/>
      <c r="AL296" s="360"/>
      <c r="AM296" s="360"/>
      <c r="AN296" s="360"/>
      <c r="AO296" s="360"/>
      <c r="AP296" s="360"/>
      <c r="AQ296" s="360"/>
      <c r="AR296" s="360"/>
      <c r="AS296" s="360"/>
      <c r="AT296" s="360"/>
      <c r="AU296" s="360"/>
      <c r="AV296" s="360"/>
      <c r="AW296" s="360"/>
      <c r="AX296" s="360"/>
      <c r="AY296" s="360"/>
      <c r="AZ296" s="360"/>
      <c r="BA296" s="360"/>
      <c r="BB296" s="360"/>
      <c r="BC296" s="360"/>
      <c r="BD296" s="360"/>
      <c r="BE296" s="360"/>
      <c r="BF296" s="360"/>
      <c r="BG296" s="360"/>
      <c r="BH296" s="360"/>
      <c r="BI296" s="360"/>
      <c r="BJ296" s="360"/>
      <c r="BK296" s="360"/>
    </row>
    <row r="297" spans="1:63" s="467" customFormat="1">
      <c r="A297" s="360"/>
      <c r="B297" s="360"/>
      <c r="C297" s="464"/>
      <c r="D297" s="464"/>
      <c r="E297" s="464"/>
      <c r="F297" s="465"/>
      <c r="G297" s="465"/>
      <c r="H297" s="465"/>
      <c r="I297" s="465"/>
      <c r="J297" s="465"/>
      <c r="K297" s="465"/>
      <c r="L297" s="466"/>
      <c r="M297" s="466"/>
      <c r="N297" s="466"/>
      <c r="O297" s="466"/>
      <c r="T297" s="468"/>
      <c r="U297" s="468"/>
      <c r="V297" s="468"/>
      <c r="W297" s="468"/>
      <c r="AB297" s="468"/>
      <c r="AC297" s="468"/>
      <c r="AD297" s="468"/>
      <c r="AE297" s="469"/>
      <c r="AF297" s="360"/>
      <c r="AG297" s="360"/>
      <c r="AH297" s="360"/>
      <c r="AI297" s="360"/>
      <c r="AJ297" s="360"/>
      <c r="AK297" s="360"/>
      <c r="AL297" s="360"/>
      <c r="AM297" s="360"/>
      <c r="AN297" s="360"/>
      <c r="AO297" s="360"/>
      <c r="AP297" s="360"/>
      <c r="AQ297" s="360"/>
      <c r="AR297" s="360"/>
      <c r="AS297" s="360"/>
      <c r="AT297" s="360"/>
      <c r="AU297" s="360"/>
      <c r="AV297" s="360"/>
      <c r="AW297" s="360"/>
      <c r="AX297" s="360"/>
      <c r="AY297" s="360"/>
      <c r="AZ297" s="360"/>
      <c r="BA297" s="360"/>
      <c r="BB297" s="360"/>
      <c r="BC297" s="360"/>
      <c r="BD297" s="360"/>
      <c r="BE297" s="360"/>
      <c r="BF297" s="360"/>
      <c r="BG297" s="360"/>
      <c r="BH297" s="360"/>
      <c r="BI297" s="360"/>
      <c r="BJ297" s="360"/>
      <c r="BK297" s="360"/>
    </row>
    <row r="298" spans="1:63" s="467" customFormat="1">
      <c r="A298" s="360"/>
      <c r="B298" s="360"/>
      <c r="C298" s="464"/>
      <c r="D298" s="464"/>
      <c r="E298" s="464"/>
      <c r="F298" s="465"/>
      <c r="G298" s="465"/>
      <c r="H298" s="465"/>
      <c r="I298" s="465"/>
      <c r="J298" s="465"/>
      <c r="K298" s="465"/>
      <c r="L298" s="466"/>
      <c r="M298" s="466"/>
      <c r="N298" s="466"/>
      <c r="O298" s="466"/>
      <c r="T298" s="468"/>
      <c r="U298" s="468"/>
      <c r="V298" s="468"/>
      <c r="W298" s="468"/>
      <c r="AB298" s="468"/>
      <c r="AC298" s="468"/>
      <c r="AD298" s="468"/>
      <c r="AE298" s="469"/>
      <c r="AF298" s="360"/>
      <c r="AG298" s="360"/>
      <c r="AH298" s="360"/>
      <c r="AI298" s="360"/>
      <c r="AJ298" s="360"/>
      <c r="AK298" s="360"/>
      <c r="AL298" s="360"/>
      <c r="AM298" s="360"/>
      <c r="AN298" s="360"/>
      <c r="AO298" s="360"/>
      <c r="AP298" s="360"/>
      <c r="AQ298" s="360"/>
      <c r="AR298" s="360"/>
      <c r="AS298" s="360"/>
      <c r="AT298" s="360"/>
      <c r="AU298" s="360"/>
      <c r="AV298" s="360"/>
      <c r="AW298" s="360"/>
      <c r="AX298" s="360"/>
      <c r="AY298" s="360"/>
      <c r="AZ298" s="360"/>
      <c r="BA298" s="360"/>
      <c r="BB298" s="360"/>
      <c r="BC298" s="360"/>
      <c r="BD298" s="360"/>
      <c r="BE298" s="360"/>
      <c r="BF298" s="360"/>
      <c r="BG298" s="360"/>
      <c r="BH298" s="360"/>
      <c r="BI298" s="360"/>
      <c r="BJ298" s="360"/>
      <c r="BK298" s="360"/>
    </row>
    <row r="299" spans="1:63" s="467" customFormat="1">
      <c r="A299" s="360"/>
      <c r="B299" s="360"/>
      <c r="C299" s="464"/>
      <c r="D299" s="464"/>
      <c r="E299" s="464"/>
      <c r="F299" s="465"/>
      <c r="G299" s="465"/>
      <c r="H299" s="465"/>
      <c r="I299" s="465"/>
      <c r="J299" s="465"/>
      <c r="K299" s="465"/>
      <c r="L299" s="466"/>
      <c r="M299" s="466"/>
      <c r="N299" s="466"/>
      <c r="O299" s="466"/>
      <c r="T299" s="468"/>
      <c r="U299" s="468"/>
      <c r="V299" s="468"/>
      <c r="W299" s="468"/>
      <c r="AB299" s="468"/>
      <c r="AC299" s="468"/>
      <c r="AD299" s="468"/>
      <c r="AE299" s="469"/>
      <c r="AF299" s="360"/>
      <c r="AG299" s="360"/>
      <c r="AH299" s="360"/>
      <c r="AI299" s="360"/>
      <c r="AJ299" s="360"/>
      <c r="AK299" s="360"/>
      <c r="AL299" s="360"/>
      <c r="AM299" s="360"/>
      <c r="AN299" s="360"/>
      <c r="AO299" s="360"/>
      <c r="AP299" s="360"/>
      <c r="AQ299" s="360"/>
      <c r="AR299" s="360"/>
      <c r="AS299" s="360"/>
      <c r="AT299" s="360"/>
      <c r="AU299" s="360"/>
      <c r="AV299" s="360"/>
      <c r="AW299" s="360"/>
      <c r="AX299" s="360"/>
      <c r="AY299" s="360"/>
      <c r="AZ299" s="360"/>
      <c r="BA299" s="360"/>
      <c r="BB299" s="360"/>
      <c r="BC299" s="360"/>
      <c r="BD299" s="360"/>
      <c r="BE299" s="360"/>
      <c r="BF299" s="360"/>
      <c r="BG299" s="360"/>
      <c r="BH299" s="360"/>
      <c r="BI299" s="360"/>
      <c r="BJ299" s="360"/>
      <c r="BK299" s="360"/>
    </row>
    <row r="300" spans="1:63" s="467" customFormat="1">
      <c r="A300" s="360"/>
      <c r="B300" s="360"/>
      <c r="C300" s="464"/>
      <c r="D300" s="464"/>
      <c r="E300" s="464"/>
      <c r="F300" s="465"/>
      <c r="G300" s="465"/>
      <c r="H300" s="465"/>
      <c r="I300" s="465"/>
      <c r="J300" s="465"/>
      <c r="K300" s="465"/>
      <c r="L300" s="466"/>
      <c r="M300" s="466"/>
      <c r="N300" s="466"/>
      <c r="O300" s="466"/>
      <c r="T300" s="468"/>
      <c r="U300" s="468"/>
      <c r="V300" s="468"/>
      <c r="W300" s="468"/>
      <c r="AB300" s="468"/>
      <c r="AC300" s="468"/>
      <c r="AD300" s="468"/>
      <c r="AE300" s="469"/>
      <c r="AF300" s="360"/>
      <c r="AG300" s="360"/>
      <c r="AH300" s="360"/>
      <c r="AI300" s="360"/>
      <c r="AJ300" s="360"/>
      <c r="AK300" s="360"/>
      <c r="AL300" s="360"/>
      <c r="AM300" s="360"/>
      <c r="AN300" s="360"/>
      <c r="AO300" s="360"/>
      <c r="AP300" s="360"/>
      <c r="AQ300" s="360"/>
      <c r="AR300" s="360"/>
      <c r="AS300" s="360"/>
      <c r="AT300" s="360"/>
      <c r="AU300" s="360"/>
      <c r="AV300" s="360"/>
      <c r="AW300" s="360"/>
      <c r="AX300" s="360"/>
      <c r="AY300" s="360"/>
      <c r="AZ300" s="360"/>
      <c r="BA300" s="360"/>
      <c r="BB300" s="360"/>
      <c r="BC300" s="360"/>
      <c r="BD300" s="360"/>
      <c r="BE300" s="360"/>
      <c r="BF300" s="360"/>
      <c r="BG300" s="360"/>
      <c r="BH300" s="360"/>
      <c r="BI300" s="360"/>
      <c r="BJ300" s="360"/>
      <c r="BK300" s="360"/>
    </row>
    <row r="301" spans="1:63" s="467" customFormat="1">
      <c r="A301" s="360"/>
      <c r="B301" s="360"/>
      <c r="C301" s="464"/>
      <c r="D301" s="464"/>
      <c r="E301" s="464"/>
      <c r="F301" s="465"/>
      <c r="G301" s="465"/>
      <c r="H301" s="465"/>
      <c r="I301" s="465"/>
      <c r="J301" s="465"/>
      <c r="K301" s="465"/>
      <c r="L301" s="466"/>
      <c r="M301" s="466"/>
      <c r="N301" s="466"/>
      <c r="O301" s="466"/>
      <c r="T301" s="468"/>
      <c r="U301" s="468"/>
      <c r="V301" s="468"/>
      <c r="W301" s="468"/>
      <c r="AB301" s="468"/>
      <c r="AC301" s="468"/>
      <c r="AD301" s="468"/>
      <c r="AE301" s="469"/>
      <c r="AF301" s="360"/>
      <c r="AG301" s="360"/>
      <c r="AH301" s="360"/>
      <c r="AI301" s="360"/>
      <c r="AJ301" s="360"/>
      <c r="AK301" s="360"/>
      <c r="AL301" s="360"/>
      <c r="AM301" s="360"/>
      <c r="AN301" s="360"/>
      <c r="AO301" s="360"/>
      <c r="AP301" s="360"/>
      <c r="AQ301" s="360"/>
      <c r="AR301" s="360"/>
      <c r="AS301" s="360"/>
      <c r="AT301" s="360"/>
      <c r="AU301" s="360"/>
      <c r="AV301" s="360"/>
      <c r="AW301" s="360"/>
      <c r="AX301" s="360"/>
      <c r="AY301" s="360"/>
      <c r="AZ301" s="360"/>
      <c r="BA301" s="360"/>
      <c r="BB301" s="360"/>
      <c r="BC301" s="360"/>
      <c r="BD301" s="360"/>
      <c r="BE301" s="360"/>
      <c r="BF301" s="360"/>
      <c r="BG301" s="360"/>
      <c r="BH301" s="360"/>
      <c r="BI301" s="360"/>
      <c r="BJ301" s="360"/>
      <c r="BK301" s="360"/>
    </row>
    <row r="302" spans="1:63" s="467" customFormat="1">
      <c r="A302" s="360"/>
      <c r="B302" s="360"/>
      <c r="C302" s="464"/>
      <c r="D302" s="464"/>
      <c r="E302" s="464"/>
      <c r="F302" s="465"/>
      <c r="G302" s="465"/>
      <c r="H302" s="465"/>
      <c r="I302" s="465"/>
      <c r="J302" s="465"/>
      <c r="K302" s="465"/>
      <c r="L302" s="466"/>
      <c r="M302" s="466"/>
      <c r="N302" s="466"/>
      <c r="O302" s="466"/>
      <c r="T302" s="468"/>
      <c r="U302" s="468"/>
      <c r="V302" s="468"/>
      <c r="W302" s="468"/>
      <c r="AB302" s="468"/>
      <c r="AC302" s="468"/>
      <c r="AD302" s="468"/>
      <c r="AE302" s="469"/>
      <c r="AF302" s="360"/>
      <c r="AG302" s="360"/>
      <c r="AH302" s="360"/>
      <c r="AI302" s="360"/>
      <c r="AJ302" s="360"/>
      <c r="AK302" s="360"/>
      <c r="AL302" s="360"/>
      <c r="AM302" s="360"/>
      <c r="AN302" s="360"/>
      <c r="AO302" s="360"/>
      <c r="AP302" s="360"/>
      <c r="AQ302" s="360"/>
      <c r="AR302" s="360"/>
      <c r="AS302" s="360"/>
      <c r="AT302" s="360"/>
      <c r="AU302" s="360"/>
      <c r="AV302" s="360"/>
      <c r="AW302" s="360"/>
      <c r="AX302" s="360"/>
      <c r="AY302" s="360"/>
      <c r="AZ302" s="360"/>
      <c r="BA302" s="360"/>
      <c r="BB302" s="360"/>
      <c r="BC302" s="360"/>
      <c r="BD302" s="360"/>
      <c r="BE302" s="360"/>
      <c r="BF302" s="360"/>
      <c r="BG302" s="360"/>
      <c r="BH302" s="360"/>
      <c r="BI302" s="360"/>
      <c r="BJ302" s="360"/>
      <c r="BK302" s="360"/>
    </row>
    <row r="303" spans="1:63" s="467" customFormat="1">
      <c r="A303" s="360"/>
      <c r="B303" s="360"/>
      <c r="C303" s="464"/>
      <c r="D303" s="464"/>
      <c r="E303" s="464"/>
      <c r="F303" s="465"/>
      <c r="G303" s="465"/>
      <c r="H303" s="465"/>
      <c r="I303" s="465"/>
      <c r="J303" s="465"/>
      <c r="K303" s="465"/>
      <c r="L303" s="466"/>
      <c r="M303" s="466"/>
      <c r="N303" s="466"/>
      <c r="O303" s="466"/>
      <c r="T303" s="468"/>
      <c r="U303" s="468"/>
      <c r="V303" s="468"/>
      <c r="W303" s="468"/>
      <c r="AB303" s="468"/>
      <c r="AC303" s="468"/>
      <c r="AD303" s="468"/>
      <c r="AE303" s="469"/>
      <c r="AF303" s="360"/>
      <c r="AG303" s="360"/>
      <c r="AH303" s="360"/>
      <c r="AI303" s="360"/>
      <c r="AJ303" s="360"/>
      <c r="AK303" s="360"/>
      <c r="AL303" s="360"/>
      <c r="AM303" s="360"/>
      <c r="AN303" s="360"/>
      <c r="AO303" s="360"/>
      <c r="AP303" s="360"/>
      <c r="AQ303" s="360"/>
      <c r="AR303" s="360"/>
      <c r="AS303" s="360"/>
      <c r="AT303" s="360"/>
      <c r="AU303" s="360"/>
      <c r="AV303" s="360"/>
      <c r="AW303" s="360"/>
      <c r="AX303" s="360"/>
      <c r="AY303" s="360"/>
      <c r="AZ303" s="360"/>
      <c r="BA303" s="360"/>
      <c r="BB303" s="360"/>
      <c r="BC303" s="360"/>
      <c r="BD303" s="360"/>
      <c r="BE303" s="360"/>
      <c r="BF303" s="360"/>
      <c r="BG303" s="360"/>
      <c r="BH303" s="360"/>
      <c r="BI303" s="360"/>
      <c r="BJ303" s="360"/>
      <c r="BK303" s="360"/>
    </row>
    <row r="304" spans="1:63" s="467" customFormat="1">
      <c r="A304" s="360"/>
      <c r="B304" s="360"/>
      <c r="C304" s="464"/>
      <c r="D304" s="464"/>
      <c r="E304" s="464"/>
      <c r="F304" s="465"/>
      <c r="G304" s="465"/>
      <c r="H304" s="465"/>
      <c r="I304" s="465"/>
      <c r="J304" s="465"/>
      <c r="K304" s="465"/>
      <c r="L304" s="466"/>
      <c r="M304" s="466"/>
      <c r="N304" s="466"/>
      <c r="O304" s="466"/>
      <c r="T304" s="468"/>
      <c r="U304" s="468"/>
      <c r="V304" s="468"/>
      <c r="W304" s="468"/>
      <c r="AB304" s="468"/>
      <c r="AC304" s="468"/>
      <c r="AD304" s="468"/>
      <c r="AE304" s="469"/>
      <c r="AF304" s="360"/>
      <c r="AG304" s="360"/>
      <c r="AH304" s="360"/>
      <c r="AI304" s="360"/>
      <c r="AJ304" s="360"/>
      <c r="AK304" s="360"/>
      <c r="AL304" s="360"/>
      <c r="AM304" s="360"/>
      <c r="AN304" s="360"/>
      <c r="AO304" s="360"/>
      <c r="AP304" s="360"/>
      <c r="AQ304" s="360"/>
      <c r="AR304" s="360"/>
      <c r="AS304" s="360"/>
      <c r="AT304" s="360"/>
      <c r="AU304" s="360"/>
      <c r="AV304" s="360"/>
      <c r="AW304" s="360"/>
      <c r="AX304" s="360"/>
      <c r="AY304" s="360"/>
      <c r="AZ304" s="360"/>
      <c r="BA304" s="360"/>
      <c r="BB304" s="360"/>
      <c r="BC304" s="360"/>
      <c r="BD304" s="360"/>
      <c r="BE304" s="360"/>
      <c r="BF304" s="360"/>
      <c r="BG304" s="360"/>
      <c r="BH304" s="360"/>
      <c r="BI304" s="360"/>
      <c r="BJ304" s="360"/>
      <c r="BK304" s="360"/>
    </row>
    <row r="305" spans="1:63" s="467" customFormat="1">
      <c r="A305" s="360"/>
      <c r="B305" s="360"/>
      <c r="C305" s="464"/>
      <c r="D305" s="464"/>
      <c r="E305" s="464"/>
      <c r="F305" s="465"/>
      <c r="G305" s="465"/>
      <c r="H305" s="465"/>
      <c r="I305" s="465"/>
      <c r="J305" s="465"/>
      <c r="K305" s="465"/>
      <c r="L305" s="466"/>
      <c r="M305" s="466"/>
      <c r="N305" s="466"/>
      <c r="O305" s="466"/>
      <c r="T305" s="468"/>
      <c r="U305" s="468"/>
      <c r="V305" s="468"/>
      <c r="W305" s="468"/>
      <c r="AB305" s="468"/>
      <c r="AC305" s="468"/>
      <c r="AD305" s="468"/>
      <c r="AE305" s="469"/>
      <c r="AF305" s="360"/>
      <c r="AG305" s="360"/>
      <c r="AH305" s="360"/>
      <c r="AI305" s="360"/>
      <c r="AJ305" s="360"/>
      <c r="AK305" s="360"/>
      <c r="AL305" s="360"/>
      <c r="AM305" s="360"/>
      <c r="AN305" s="360"/>
      <c r="AO305" s="360"/>
      <c r="AP305" s="360"/>
      <c r="AQ305" s="360"/>
      <c r="AR305" s="360"/>
      <c r="AS305" s="360"/>
      <c r="AT305" s="360"/>
      <c r="AU305" s="360"/>
      <c r="AV305" s="360"/>
      <c r="AW305" s="360"/>
      <c r="AX305" s="360"/>
      <c r="AY305" s="360"/>
      <c r="AZ305" s="360"/>
      <c r="BA305" s="360"/>
      <c r="BB305" s="360"/>
      <c r="BC305" s="360"/>
      <c r="BD305" s="360"/>
      <c r="BE305" s="360"/>
      <c r="BF305" s="360"/>
      <c r="BG305" s="360"/>
      <c r="BH305" s="360"/>
      <c r="BI305" s="360"/>
      <c r="BJ305" s="360"/>
      <c r="BK305" s="360"/>
    </row>
    <row r="306" spans="1:63" s="467" customFormat="1">
      <c r="A306" s="360"/>
      <c r="B306" s="360"/>
      <c r="C306" s="464"/>
      <c r="D306" s="464"/>
      <c r="E306" s="464"/>
      <c r="F306" s="465"/>
      <c r="G306" s="465"/>
      <c r="H306" s="465"/>
      <c r="I306" s="465"/>
      <c r="J306" s="465"/>
      <c r="K306" s="465"/>
      <c r="L306" s="466"/>
      <c r="M306" s="466"/>
      <c r="N306" s="466"/>
      <c r="O306" s="466"/>
      <c r="T306" s="468"/>
      <c r="U306" s="468"/>
      <c r="V306" s="468"/>
      <c r="W306" s="468"/>
      <c r="AB306" s="468"/>
      <c r="AC306" s="468"/>
      <c r="AD306" s="468"/>
      <c r="AE306" s="469"/>
      <c r="AF306" s="360"/>
      <c r="AG306" s="360"/>
      <c r="AH306" s="360"/>
      <c r="AI306" s="360"/>
      <c r="AJ306" s="360"/>
      <c r="AK306" s="360"/>
      <c r="AL306" s="360"/>
      <c r="AM306" s="360"/>
      <c r="AN306" s="360"/>
      <c r="AO306" s="360"/>
      <c r="AP306" s="360"/>
      <c r="AQ306" s="360"/>
      <c r="AR306" s="360"/>
      <c r="AS306" s="360"/>
      <c r="AT306" s="360"/>
      <c r="AU306" s="360"/>
      <c r="AV306" s="360"/>
      <c r="AW306" s="360"/>
      <c r="AX306" s="360"/>
      <c r="AY306" s="360"/>
      <c r="AZ306" s="360"/>
      <c r="BA306" s="360"/>
      <c r="BB306" s="360"/>
      <c r="BC306" s="360"/>
      <c r="BD306" s="360"/>
      <c r="BE306" s="360"/>
      <c r="BF306" s="360"/>
      <c r="BG306" s="360"/>
      <c r="BH306" s="360"/>
      <c r="BI306" s="360"/>
      <c r="BJ306" s="360"/>
      <c r="BK306" s="360"/>
    </row>
    <row r="307" spans="1:63" s="467" customFormat="1">
      <c r="A307" s="360"/>
      <c r="B307" s="360"/>
      <c r="C307" s="464"/>
      <c r="D307" s="464"/>
      <c r="E307" s="464"/>
      <c r="F307" s="465"/>
      <c r="G307" s="465"/>
      <c r="H307" s="465"/>
      <c r="I307" s="465"/>
      <c r="J307" s="465"/>
      <c r="K307" s="465"/>
      <c r="L307" s="466"/>
      <c r="M307" s="466"/>
      <c r="N307" s="466"/>
      <c r="O307" s="466"/>
      <c r="T307" s="468"/>
      <c r="U307" s="468"/>
      <c r="V307" s="468"/>
      <c r="W307" s="468"/>
      <c r="AB307" s="468"/>
      <c r="AC307" s="468"/>
      <c r="AD307" s="468"/>
      <c r="AE307" s="469"/>
      <c r="AF307" s="360"/>
      <c r="AG307" s="360"/>
      <c r="AH307" s="360"/>
      <c r="AI307" s="360"/>
      <c r="AJ307" s="360"/>
      <c r="AK307" s="360"/>
      <c r="AL307" s="360"/>
      <c r="AM307" s="360"/>
      <c r="AN307" s="360"/>
      <c r="AO307" s="360"/>
      <c r="AP307" s="360"/>
      <c r="AQ307" s="360"/>
      <c r="AR307" s="360"/>
      <c r="AS307" s="360"/>
      <c r="AT307" s="360"/>
      <c r="AU307" s="360"/>
      <c r="AV307" s="360"/>
      <c r="AW307" s="360"/>
      <c r="AX307" s="360"/>
      <c r="AY307" s="360"/>
      <c r="AZ307" s="360"/>
      <c r="BA307" s="360"/>
      <c r="BB307" s="360"/>
      <c r="BC307" s="360"/>
      <c r="BD307" s="360"/>
      <c r="BE307" s="360"/>
      <c r="BF307" s="360"/>
      <c r="BG307" s="360"/>
      <c r="BH307" s="360"/>
      <c r="BI307" s="360"/>
      <c r="BJ307" s="360"/>
      <c r="BK307" s="360"/>
    </row>
    <row r="308" spans="1:63" s="467" customFormat="1">
      <c r="A308" s="360"/>
      <c r="B308" s="360"/>
      <c r="C308" s="464"/>
      <c r="D308" s="464"/>
      <c r="E308" s="464"/>
      <c r="F308" s="465"/>
      <c r="G308" s="465"/>
      <c r="H308" s="465"/>
      <c r="I308" s="465"/>
      <c r="J308" s="465"/>
      <c r="K308" s="465"/>
      <c r="L308" s="466"/>
      <c r="M308" s="466"/>
      <c r="N308" s="466"/>
      <c r="O308" s="466"/>
      <c r="T308" s="468"/>
      <c r="U308" s="468"/>
      <c r="V308" s="468"/>
      <c r="W308" s="468"/>
      <c r="AB308" s="468"/>
      <c r="AC308" s="468"/>
      <c r="AD308" s="468"/>
      <c r="AE308" s="469"/>
      <c r="AF308" s="360"/>
      <c r="AG308" s="360"/>
      <c r="AH308" s="360"/>
      <c r="AI308" s="360"/>
      <c r="AJ308" s="360"/>
      <c r="AK308" s="360"/>
      <c r="AL308" s="360"/>
      <c r="AM308" s="360"/>
      <c r="AN308" s="360"/>
      <c r="AO308" s="360"/>
      <c r="AP308" s="360"/>
      <c r="AQ308" s="360"/>
      <c r="AR308" s="360"/>
      <c r="AS308" s="360"/>
      <c r="AT308" s="360"/>
      <c r="AU308" s="360"/>
      <c r="AV308" s="360"/>
      <c r="AW308" s="360"/>
      <c r="AX308" s="360"/>
      <c r="AY308" s="360"/>
      <c r="AZ308" s="360"/>
      <c r="BA308" s="360"/>
      <c r="BB308" s="360"/>
      <c r="BC308" s="360"/>
      <c r="BD308" s="360"/>
      <c r="BE308" s="360"/>
      <c r="BF308" s="360"/>
      <c r="BG308" s="360"/>
      <c r="BH308" s="360"/>
      <c r="BI308" s="360"/>
      <c r="BJ308" s="360"/>
      <c r="BK308" s="360"/>
    </row>
    <row r="309" spans="1:63" s="467" customFormat="1">
      <c r="A309" s="360"/>
      <c r="B309" s="360"/>
      <c r="C309" s="464"/>
      <c r="D309" s="464"/>
      <c r="E309" s="464"/>
      <c r="F309" s="465"/>
      <c r="G309" s="465"/>
      <c r="H309" s="465"/>
      <c r="I309" s="465"/>
      <c r="J309" s="465"/>
      <c r="K309" s="465"/>
      <c r="L309" s="466"/>
      <c r="M309" s="466"/>
      <c r="N309" s="466"/>
      <c r="O309" s="466"/>
      <c r="T309" s="468"/>
      <c r="U309" s="468"/>
      <c r="V309" s="468"/>
      <c r="W309" s="468"/>
      <c r="AB309" s="468"/>
      <c r="AC309" s="468"/>
      <c r="AD309" s="468"/>
      <c r="AE309" s="469"/>
      <c r="AF309" s="360"/>
      <c r="AG309" s="360"/>
      <c r="AH309" s="360"/>
      <c r="AI309" s="360"/>
      <c r="AJ309" s="360"/>
      <c r="AK309" s="360"/>
      <c r="AL309" s="360"/>
      <c r="AM309" s="360"/>
      <c r="AN309" s="360"/>
      <c r="AO309" s="360"/>
      <c r="AP309" s="360"/>
      <c r="AQ309" s="360"/>
      <c r="AR309" s="360"/>
      <c r="AS309" s="360"/>
      <c r="AT309" s="360"/>
      <c r="AU309" s="360"/>
      <c r="AV309" s="360"/>
      <c r="AW309" s="360"/>
      <c r="AX309" s="360"/>
      <c r="AY309" s="360"/>
      <c r="AZ309" s="360"/>
      <c r="BA309" s="360"/>
      <c r="BB309" s="360"/>
      <c r="BC309" s="360"/>
      <c r="BD309" s="360"/>
      <c r="BE309" s="360"/>
      <c r="BF309" s="360"/>
      <c r="BG309" s="360"/>
      <c r="BH309" s="360"/>
      <c r="BI309" s="360"/>
      <c r="BJ309" s="360"/>
      <c r="BK309" s="360"/>
    </row>
    <row r="310" spans="1:63" s="467" customFormat="1">
      <c r="A310" s="360"/>
      <c r="B310" s="360"/>
      <c r="C310" s="464"/>
      <c r="D310" s="464"/>
      <c r="E310" s="464"/>
      <c r="F310" s="465"/>
      <c r="G310" s="465"/>
      <c r="H310" s="465"/>
      <c r="I310" s="465"/>
      <c r="J310" s="465"/>
      <c r="K310" s="465"/>
      <c r="L310" s="466"/>
      <c r="M310" s="466"/>
      <c r="N310" s="466"/>
      <c r="O310" s="466"/>
      <c r="T310" s="468"/>
      <c r="U310" s="468"/>
      <c r="V310" s="468"/>
      <c r="W310" s="468"/>
      <c r="AB310" s="468"/>
      <c r="AC310" s="468"/>
      <c r="AD310" s="468"/>
      <c r="AE310" s="469"/>
      <c r="AF310" s="360"/>
      <c r="AG310" s="360"/>
      <c r="AH310" s="360"/>
      <c r="AI310" s="360"/>
      <c r="AJ310" s="360"/>
      <c r="AK310" s="360"/>
      <c r="AL310" s="360"/>
      <c r="AM310" s="360"/>
      <c r="AN310" s="360"/>
      <c r="AO310" s="360"/>
      <c r="AP310" s="360"/>
      <c r="AQ310" s="360"/>
      <c r="AR310" s="360"/>
      <c r="AS310" s="360"/>
      <c r="AT310" s="360"/>
      <c r="AU310" s="360"/>
      <c r="AV310" s="360"/>
      <c r="AW310" s="360"/>
      <c r="AX310" s="360"/>
      <c r="AY310" s="360"/>
      <c r="AZ310" s="360"/>
      <c r="BA310" s="360"/>
      <c r="BB310" s="360"/>
      <c r="BC310" s="360"/>
      <c r="BD310" s="360"/>
      <c r="BE310" s="360"/>
      <c r="BF310" s="360"/>
      <c r="BG310" s="360"/>
      <c r="BH310" s="360"/>
      <c r="BI310" s="360"/>
      <c r="BJ310" s="360"/>
      <c r="BK310" s="360"/>
    </row>
    <row r="311" spans="1:63" s="467" customFormat="1">
      <c r="A311" s="360"/>
      <c r="B311" s="360"/>
      <c r="C311" s="464"/>
      <c r="D311" s="464"/>
      <c r="E311" s="464"/>
      <c r="F311" s="465"/>
      <c r="G311" s="465"/>
      <c r="H311" s="465"/>
      <c r="I311" s="465"/>
      <c r="J311" s="465"/>
      <c r="K311" s="465"/>
      <c r="L311" s="466"/>
      <c r="M311" s="466"/>
      <c r="N311" s="466"/>
      <c r="O311" s="466"/>
      <c r="T311" s="468"/>
      <c r="U311" s="468"/>
      <c r="V311" s="468"/>
      <c r="W311" s="468"/>
      <c r="AB311" s="468"/>
      <c r="AC311" s="468"/>
      <c r="AD311" s="468"/>
      <c r="AE311" s="469"/>
      <c r="AF311" s="360"/>
      <c r="AG311" s="360"/>
      <c r="AH311" s="360"/>
      <c r="AI311" s="360"/>
      <c r="AJ311" s="360"/>
      <c r="AK311" s="360"/>
      <c r="AL311" s="360"/>
      <c r="AM311" s="360"/>
      <c r="AN311" s="360"/>
      <c r="AO311" s="360"/>
      <c r="AP311" s="360"/>
      <c r="AQ311" s="360"/>
      <c r="AR311" s="360"/>
      <c r="AS311" s="360"/>
      <c r="AT311" s="360"/>
      <c r="AU311" s="360"/>
      <c r="AV311" s="360"/>
      <c r="AW311" s="360"/>
      <c r="AX311" s="360"/>
      <c r="AY311" s="360"/>
      <c r="AZ311" s="360"/>
      <c r="BA311" s="360"/>
      <c r="BB311" s="360"/>
      <c r="BC311" s="360"/>
      <c r="BD311" s="360"/>
      <c r="BE311" s="360"/>
      <c r="BF311" s="360"/>
      <c r="BG311" s="360"/>
      <c r="BH311" s="360"/>
      <c r="BI311" s="360"/>
      <c r="BJ311" s="360"/>
      <c r="BK311" s="360"/>
    </row>
    <row r="312" spans="1:63" s="467" customFormat="1">
      <c r="A312" s="360"/>
      <c r="B312" s="360"/>
      <c r="C312" s="464"/>
      <c r="D312" s="464"/>
      <c r="E312" s="464"/>
      <c r="F312" s="465"/>
      <c r="G312" s="465"/>
      <c r="H312" s="465"/>
      <c r="I312" s="465"/>
      <c r="J312" s="465"/>
      <c r="K312" s="465"/>
      <c r="L312" s="466"/>
      <c r="M312" s="466"/>
      <c r="N312" s="466"/>
      <c r="O312" s="466"/>
      <c r="T312" s="468"/>
      <c r="U312" s="468"/>
      <c r="V312" s="468"/>
      <c r="W312" s="468"/>
      <c r="AB312" s="468"/>
      <c r="AC312" s="468"/>
      <c r="AD312" s="468"/>
      <c r="AE312" s="469"/>
      <c r="AF312" s="360"/>
      <c r="AG312" s="360"/>
      <c r="AH312" s="360"/>
      <c r="AI312" s="360"/>
      <c r="AJ312" s="360"/>
      <c r="AK312" s="360"/>
      <c r="AL312" s="360"/>
      <c r="AM312" s="360"/>
      <c r="AN312" s="360"/>
      <c r="AO312" s="360"/>
      <c r="AP312" s="360"/>
      <c r="AQ312" s="360"/>
      <c r="AR312" s="360"/>
      <c r="AS312" s="360"/>
      <c r="AT312" s="360"/>
      <c r="AU312" s="360"/>
      <c r="AV312" s="360"/>
      <c r="AW312" s="360"/>
      <c r="AX312" s="360"/>
      <c r="AY312" s="360"/>
      <c r="AZ312" s="360"/>
      <c r="BA312" s="360"/>
      <c r="BB312" s="360"/>
      <c r="BC312" s="360"/>
      <c r="BD312" s="360"/>
      <c r="BE312" s="360"/>
      <c r="BF312" s="360"/>
      <c r="BG312" s="360"/>
      <c r="BH312" s="360"/>
      <c r="BI312" s="360"/>
      <c r="BJ312" s="360"/>
      <c r="BK312" s="360"/>
    </row>
    <row r="313" spans="1:63" s="467" customFormat="1">
      <c r="A313" s="360"/>
      <c r="B313" s="360"/>
      <c r="C313" s="464"/>
      <c r="D313" s="464"/>
      <c r="E313" s="464"/>
      <c r="F313" s="465"/>
      <c r="G313" s="465"/>
      <c r="H313" s="465"/>
      <c r="I313" s="465"/>
      <c r="J313" s="465"/>
      <c r="K313" s="465"/>
      <c r="L313" s="466"/>
      <c r="M313" s="466"/>
      <c r="N313" s="466"/>
      <c r="O313" s="466"/>
      <c r="T313" s="468"/>
      <c r="U313" s="468"/>
      <c r="V313" s="468"/>
      <c r="W313" s="468"/>
      <c r="AB313" s="468"/>
      <c r="AC313" s="468"/>
      <c r="AD313" s="468"/>
      <c r="AE313" s="469"/>
      <c r="AF313" s="360"/>
      <c r="AG313" s="360"/>
      <c r="AH313" s="360"/>
      <c r="AI313" s="360"/>
      <c r="AJ313" s="360"/>
      <c r="AK313" s="360"/>
      <c r="AL313" s="360"/>
      <c r="AM313" s="360"/>
      <c r="AN313" s="360"/>
      <c r="AO313" s="360"/>
      <c r="AP313" s="360"/>
      <c r="AQ313" s="360"/>
      <c r="AR313" s="360"/>
      <c r="AS313" s="360"/>
      <c r="AT313" s="360"/>
      <c r="AU313" s="360"/>
      <c r="AV313" s="360"/>
      <c r="AW313" s="360"/>
      <c r="AX313" s="360"/>
      <c r="AY313" s="360"/>
      <c r="AZ313" s="360"/>
      <c r="BA313" s="360"/>
      <c r="BB313" s="360"/>
      <c r="BC313" s="360"/>
      <c r="BD313" s="360"/>
      <c r="BE313" s="360"/>
      <c r="BF313" s="360"/>
      <c r="BG313" s="360"/>
      <c r="BH313" s="360"/>
      <c r="BI313" s="360"/>
      <c r="BJ313" s="360"/>
      <c r="BK313" s="360"/>
    </row>
    <row r="314" spans="1:63" s="467" customFormat="1">
      <c r="A314" s="360"/>
      <c r="B314" s="360"/>
      <c r="C314" s="360"/>
      <c r="D314" s="360"/>
      <c r="E314" s="360"/>
      <c r="F314" s="465"/>
      <c r="G314" s="465"/>
      <c r="H314" s="465"/>
      <c r="I314" s="465"/>
      <c r="J314" s="465"/>
      <c r="K314" s="465"/>
      <c r="L314" s="466"/>
      <c r="M314" s="466"/>
      <c r="N314" s="466"/>
      <c r="O314" s="466"/>
      <c r="T314" s="468"/>
      <c r="U314" s="468"/>
      <c r="V314" s="468"/>
      <c r="W314" s="468"/>
      <c r="AB314" s="468"/>
      <c r="AC314" s="468"/>
      <c r="AD314" s="468"/>
      <c r="AE314" s="469"/>
      <c r="AF314" s="360"/>
      <c r="AG314" s="360"/>
      <c r="AH314" s="360"/>
      <c r="AI314" s="360"/>
      <c r="AJ314" s="360"/>
      <c r="AK314" s="360"/>
      <c r="AL314" s="360"/>
      <c r="AM314" s="360"/>
      <c r="AN314" s="360"/>
      <c r="AO314" s="360"/>
      <c r="AP314" s="360"/>
      <c r="AQ314" s="360"/>
      <c r="AR314" s="360"/>
      <c r="AS314" s="360"/>
      <c r="AT314" s="360"/>
      <c r="AU314" s="360"/>
      <c r="AV314" s="360"/>
      <c r="AW314" s="360"/>
      <c r="AX314" s="360"/>
      <c r="AY314" s="360"/>
      <c r="AZ314" s="360"/>
      <c r="BA314" s="360"/>
      <c r="BB314" s="360"/>
      <c r="BC314" s="360"/>
      <c r="BD314" s="360"/>
      <c r="BE314" s="360"/>
      <c r="BF314" s="360"/>
      <c r="BG314" s="360"/>
      <c r="BH314" s="360"/>
      <c r="BI314" s="360"/>
      <c r="BJ314" s="360"/>
      <c r="BK314" s="360"/>
    </row>
  </sheetData>
  <mergeCells count="7">
    <mergeCell ref="C87:AD87"/>
    <mergeCell ref="AB3:AD3"/>
    <mergeCell ref="F6:Z6"/>
    <mergeCell ref="AB6:AD6"/>
    <mergeCell ref="C45:D45"/>
    <mergeCell ref="C71:D71"/>
    <mergeCell ref="C86:AD86"/>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9.xml><?xml version="1.0" encoding="utf-8"?>
<worksheet xmlns="http://schemas.openxmlformats.org/spreadsheetml/2006/main" xmlns:r="http://schemas.openxmlformats.org/officeDocument/2006/relationships">
  <dimension ref="A1:P68"/>
  <sheetViews>
    <sheetView topLeftCell="B40" workbookViewId="0">
      <selection activeCell="C56" sqref="C56:E56"/>
    </sheetView>
  </sheetViews>
  <sheetFormatPr defaultRowHeight="12.75"/>
  <cols>
    <col min="1" max="1" width="1" style="664" customWidth="1"/>
    <col min="2" max="2" width="2.5703125" style="664" customWidth="1"/>
    <col min="3" max="3" width="2.42578125" style="664" customWidth="1"/>
    <col min="4" max="4" width="11" style="664" customWidth="1"/>
    <col min="5" max="5" width="1.140625" style="664" customWidth="1"/>
    <col min="6" max="6" width="16" style="664" customWidth="1"/>
    <col min="7" max="7" width="0.5703125" style="664" customWidth="1"/>
    <col min="8" max="8" width="16" style="664" customWidth="1"/>
    <col min="9" max="9" width="0.5703125" style="664" customWidth="1"/>
    <col min="10" max="12" width="15.7109375" style="664" customWidth="1"/>
    <col min="13" max="13" width="0.85546875" style="664" customWidth="1"/>
    <col min="14" max="14" width="2.5703125" style="664" customWidth="1"/>
    <col min="15" max="15" width="1" style="664" customWidth="1"/>
    <col min="16" max="16" width="9.140625" style="663"/>
    <col min="17" max="245" width="9.140625" style="664"/>
    <col min="246" max="246" width="1" style="664" customWidth="1"/>
    <col min="247" max="247" width="2.5703125" style="664" customWidth="1"/>
    <col min="248" max="248" width="2.42578125" style="664" customWidth="1"/>
    <col min="249" max="249" width="11.42578125" style="664" customWidth="1"/>
    <col min="250" max="250" width="1.140625" style="664" customWidth="1"/>
    <col min="251" max="251" width="12.85546875" style="664" customWidth="1"/>
    <col min="252" max="252" width="1.140625" style="664" customWidth="1"/>
    <col min="253" max="254" width="12.85546875" style="664" customWidth="1"/>
    <col min="255" max="255" width="1.140625" style="664" customWidth="1"/>
    <col min="256" max="258" width="12.85546875" style="664" customWidth="1"/>
    <col min="259" max="259" width="0.85546875" style="664" customWidth="1"/>
    <col min="260" max="260" width="2.5703125" style="664" customWidth="1"/>
    <col min="261" max="261" width="1" style="664" customWidth="1"/>
    <col min="262" max="501" width="9.140625" style="664"/>
    <col min="502" max="502" width="1" style="664" customWidth="1"/>
    <col min="503" max="503" width="2.5703125" style="664" customWidth="1"/>
    <col min="504" max="504" width="2.42578125" style="664" customWidth="1"/>
    <col min="505" max="505" width="11.42578125" style="664" customWidth="1"/>
    <col min="506" max="506" width="1.140625" style="664" customWidth="1"/>
    <col min="507" max="507" width="12.85546875" style="664" customWidth="1"/>
    <col min="508" max="508" width="1.140625" style="664" customWidth="1"/>
    <col min="509" max="510" width="12.85546875" style="664" customWidth="1"/>
    <col min="511" max="511" width="1.140625" style="664" customWidth="1"/>
    <col min="512" max="514" width="12.85546875" style="664" customWidth="1"/>
    <col min="515" max="515" width="0.85546875" style="664" customWidth="1"/>
    <col min="516" max="516" width="2.5703125" style="664" customWidth="1"/>
    <col min="517" max="517" width="1" style="664" customWidth="1"/>
    <col min="518" max="757" width="9.140625" style="664"/>
    <col min="758" max="758" width="1" style="664" customWidth="1"/>
    <col min="759" max="759" width="2.5703125" style="664" customWidth="1"/>
    <col min="760" max="760" width="2.42578125" style="664" customWidth="1"/>
    <col min="761" max="761" width="11.42578125" style="664" customWidth="1"/>
    <col min="762" max="762" width="1.140625" style="664" customWidth="1"/>
    <col min="763" max="763" width="12.85546875" style="664" customWidth="1"/>
    <col min="764" max="764" width="1.140625" style="664" customWidth="1"/>
    <col min="765" max="766" width="12.85546875" style="664" customWidth="1"/>
    <col min="767" max="767" width="1.140625" style="664" customWidth="1"/>
    <col min="768" max="770" width="12.85546875" style="664" customWidth="1"/>
    <col min="771" max="771" width="0.85546875" style="664" customWidth="1"/>
    <col min="772" max="772" width="2.5703125" style="664" customWidth="1"/>
    <col min="773" max="773" width="1" style="664" customWidth="1"/>
    <col min="774" max="1013" width="9.140625" style="664"/>
    <col min="1014" max="1014" width="1" style="664" customWidth="1"/>
    <col min="1015" max="1015" width="2.5703125" style="664" customWidth="1"/>
    <col min="1016" max="1016" width="2.42578125" style="664" customWidth="1"/>
    <col min="1017" max="1017" width="11.42578125" style="664" customWidth="1"/>
    <col min="1018" max="1018" width="1.140625" style="664" customWidth="1"/>
    <col min="1019" max="1019" width="12.85546875" style="664" customWidth="1"/>
    <col min="1020" max="1020" width="1.140625" style="664" customWidth="1"/>
    <col min="1021" max="1022" width="12.85546875" style="664" customWidth="1"/>
    <col min="1023" max="1023" width="1.140625" style="664" customWidth="1"/>
    <col min="1024" max="1026" width="12.85546875" style="664" customWidth="1"/>
    <col min="1027" max="1027" width="0.85546875" style="664" customWidth="1"/>
    <col min="1028" max="1028" width="2.5703125" style="664" customWidth="1"/>
    <col min="1029" max="1029" width="1" style="664" customWidth="1"/>
    <col min="1030" max="1269" width="9.140625" style="664"/>
    <col min="1270" max="1270" width="1" style="664" customWidth="1"/>
    <col min="1271" max="1271" width="2.5703125" style="664" customWidth="1"/>
    <col min="1272" max="1272" width="2.42578125" style="664" customWidth="1"/>
    <col min="1273" max="1273" width="11.42578125" style="664" customWidth="1"/>
    <col min="1274" max="1274" width="1.140625" style="664" customWidth="1"/>
    <col min="1275" max="1275" width="12.85546875" style="664" customWidth="1"/>
    <col min="1276" max="1276" width="1.140625" style="664" customWidth="1"/>
    <col min="1277" max="1278" width="12.85546875" style="664" customWidth="1"/>
    <col min="1279" max="1279" width="1.140625" style="664" customWidth="1"/>
    <col min="1280" max="1282" width="12.85546875" style="664" customWidth="1"/>
    <col min="1283" max="1283" width="0.85546875" style="664" customWidth="1"/>
    <col min="1284" max="1284" width="2.5703125" style="664" customWidth="1"/>
    <col min="1285" max="1285" width="1" style="664" customWidth="1"/>
    <col min="1286" max="1525" width="9.140625" style="664"/>
    <col min="1526" max="1526" width="1" style="664" customWidth="1"/>
    <col min="1527" max="1527" width="2.5703125" style="664" customWidth="1"/>
    <col min="1528" max="1528" width="2.42578125" style="664" customWidth="1"/>
    <col min="1529" max="1529" width="11.42578125" style="664" customWidth="1"/>
    <col min="1530" max="1530" width="1.140625" style="664" customWidth="1"/>
    <col min="1531" max="1531" width="12.85546875" style="664" customWidth="1"/>
    <col min="1532" max="1532" width="1.140625" style="664" customWidth="1"/>
    <col min="1533" max="1534" width="12.85546875" style="664" customWidth="1"/>
    <col min="1535" max="1535" width="1.140625" style="664" customWidth="1"/>
    <col min="1536" max="1538" width="12.85546875" style="664" customWidth="1"/>
    <col min="1539" max="1539" width="0.85546875" style="664" customWidth="1"/>
    <col min="1540" max="1540" width="2.5703125" style="664" customWidth="1"/>
    <col min="1541" max="1541" width="1" style="664" customWidth="1"/>
    <col min="1542" max="1781" width="9.140625" style="664"/>
    <col min="1782" max="1782" width="1" style="664" customWidth="1"/>
    <col min="1783" max="1783" width="2.5703125" style="664" customWidth="1"/>
    <col min="1784" max="1784" width="2.42578125" style="664" customWidth="1"/>
    <col min="1785" max="1785" width="11.42578125" style="664" customWidth="1"/>
    <col min="1786" max="1786" width="1.140625" style="664" customWidth="1"/>
    <col min="1787" max="1787" width="12.85546875" style="664" customWidth="1"/>
    <col min="1788" max="1788" width="1.140625" style="664" customWidth="1"/>
    <col min="1789" max="1790" width="12.85546875" style="664" customWidth="1"/>
    <col min="1791" max="1791" width="1.140625" style="664" customWidth="1"/>
    <col min="1792" max="1794" width="12.85546875" style="664" customWidth="1"/>
    <col min="1795" max="1795" width="0.85546875" style="664" customWidth="1"/>
    <col min="1796" max="1796" width="2.5703125" style="664" customWidth="1"/>
    <col min="1797" max="1797" width="1" style="664" customWidth="1"/>
    <col min="1798" max="2037" width="9.140625" style="664"/>
    <col min="2038" max="2038" width="1" style="664" customWidth="1"/>
    <col min="2039" max="2039" width="2.5703125" style="664" customWidth="1"/>
    <col min="2040" max="2040" width="2.42578125" style="664" customWidth="1"/>
    <col min="2041" max="2041" width="11.42578125" style="664" customWidth="1"/>
    <col min="2042" max="2042" width="1.140625" style="664" customWidth="1"/>
    <col min="2043" max="2043" width="12.85546875" style="664" customWidth="1"/>
    <col min="2044" max="2044" width="1.140625" style="664" customWidth="1"/>
    <col min="2045" max="2046" width="12.85546875" style="664" customWidth="1"/>
    <col min="2047" max="2047" width="1.140625" style="664" customWidth="1"/>
    <col min="2048" max="2050" width="12.85546875" style="664" customWidth="1"/>
    <col min="2051" max="2051" width="0.85546875" style="664" customWidth="1"/>
    <col min="2052" max="2052" width="2.5703125" style="664" customWidth="1"/>
    <col min="2053" max="2053" width="1" style="664" customWidth="1"/>
    <col min="2054" max="2293" width="9.140625" style="664"/>
    <col min="2294" max="2294" width="1" style="664" customWidth="1"/>
    <col min="2295" max="2295" width="2.5703125" style="664" customWidth="1"/>
    <col min="2296" max="2296" width="2.42578125" style="664" customWidth="1"/>
    <col min="2297" max="2297" width="11.42578125" style="664" customWidth="1"/>
    <col min="2298" max="2298" width="1.140625" style="664" customWidth="1"/>
    <col min="2299" max="2299" width="12.85546875" style="664" customWidth="1"/>
    <col min="2300" max="2300" width="1.140625" style="664" customWidth="1"/>
    <col min="2301" max="2302" width="12.85546875" style="664" customWidth="1"/>
    <col min="2303" max="2303" width="1.140625" style="664" customWidth="1"/>
    <col min="2304" max="2306" width="12.85546875" style="664" customWidth="1"/>
    <col min="2307" max="2307" width="0.85546875" style="664" customWidth="1"/>
    <col min="2308" max="2308" width="2.5703125" style="664" customWidth="1"/>
    <col min="2309" max="2309" width="1" style="664" customWidth="1"/>
    <col min="2310" max="2549" width="9.140625" style="664"/>
    <col min="2550" max="2550" width="1" style="664" customWidth="1"/>
    <col min="2551" max="2551" width="2.5703125" style="664" customWidth="1"/>
    <col min="2552" max="2552" width="2.42578125" style="664" customWidth="1"/>
    <col min="2553" max="2553" width="11.42578125" style="664" customWidth="1"/>
    <col min="2554" max="2554" width="1.140625" style="664" customWidth="1"/>
    <col min="2555" max="2555" width="12.85546875" style="664" customWidth="1"/>
    <col min="2556" max="2556" width="1.140625" style="664" customWidth="1"/>
    <col min="2557" max="2558" width="12.85546875" style="664" customWidth="1"/>
    <col min="2559" max="2559" width="1.140625" style="664" customWidth="1"/>
    <col min="2560" max="2562" width="12.85546875" style="664" customWidth="1"/>
    <col min="2563" max="2563" width="0.85546875" style="664" customWidth="1"/>
    <col min="2564" max="2564" width="2.5703125" style="664" customWidth="1"/>
    <col min="2565" max="2565" width="1" style="664" customWidth="1"/>
    <col min="2566" max="2805" width="9.140625" style="664"/>
    <col min="2806" max="2806" width="1" style="664" customWidth="1"/>
    <col min="2807" max="2807" width="2.5703125" style="664" customWidth="1"/>
    <col min="2808" max="2808" width="2.42578125" style="664" customWidth="1"/>
    <col min="2809" max="2809" width="11.42578125" style="664" customWidth="1"/>
    <col min="2810" max="2810" width="1.140625" style="664" customWidth="1"/>
    <col min="2811" max="2811" width="12.85546875" style="664" customWidth="1"/>
    <col min="2812" max="2812" width="1.140625" style="664" customWidth="1"/>
    <col min="2813" max="2814" width="12.85546875" style="664" customWidth="1"/>
    <col min="2815" max="2815" width="1.140625" style="664" customWidth="1"/>
    <col min="2816" max="2818" width="12.85546875" style="664" customWidth="1"/>
    <col min="2819" max="2819" width="0.85546875" style="664" customWidth="1"/>
    <col min="2820" max="2820" width="2.5703125" style="664" customWidth="1"/>
    <col min="2821" max="2821" width="1" style="664" customWidth="1"/>
    <col min="2822" max="3061" width="9.140625" style="664"/>
    <col min="3062" max="3062" width="1" style="664" customWidth="1"/>
    <col min="3063" max="3063" width="2.5703125" style="664" customWidth="1"/>
    <col min="3064" max="3064" width="2.42578125" style="664" customWidth="1"/>
    <col min="3065" max="3065" width="11.42578125" style="664" customWidth="1"/>
    <col min="3066" max="3066" width="1.140625" style="664" customWidth="1"/>
    <col min="3067" max="3067" width="12.85546875" style="664" customWidth="1"/>
    <col min="3068" max="3068" width="1.140625" style="664" customWidth="1"/>
    <col min="3069" max="3070" width="12.85546875" style="664" customWidth="1"/>
    <col min="3071" max="3071" width="1.140625" style="664" customWidth="1"/>
    <col min="3072" max="3074" width="12.85546875" style="664" customWidth="1"/>
    <col min="3075" max="3075" width="0.85546875" style="664" customWidth="1"/>
    <col min="3076" max="3076" width="2.5703125" style="664" customWidth="1"/>
    <col min="3077" max="3077" width="1" style="664" customWidth="1"/>
    <col min="3078" max="3317" width="9.140625" style="664"/>
    <col min="3318" max="3318" width="1" style="664" customWidth="1"/>
    <col min="3319" max="3319" width="2.5703125" style="664" customWidth="1"/>
    <col min="3320" max="3320" width="2.42578125" style="664" customWidth="1"/>
    <col min="3321" max="3321" width="11.42578125" style="664" customWidth="1"/>
    <col min="3322" max="3322" width="1.140625" style="664" customWidth="1"/>
    <col min="3323" max="3323" width="12.85546875" style="664" customWidth="1"/>
    <col min="3324" max="3324" width="1.140625" style="664" customWidth="1"/>
    <col min="3325" max="3326" width="12.85546875" style="664" customWidth="1"/>
    <col min="3327" max="3327" width="1.140625" style="664" customWidth="1"/>
    <col min="3328" max="3330" width="12.85546875" style="664" customWidth="1"/>
    <col min="3331" max="3331" width="0.85546875" style="664" customWidth="1"/>
    <col min="3332" max="3332" width="2.5703125" style="664" customWidth="1"/>
    <col min="3333" max="3333" width="1" style="664" customWidth="1"/>
    <col min="3334" max="3573" width="9.140625" style="664"/>
    <col min="3574" max="3574" width="1" style="664" customWidth="1"/>
    <col min="3575" max="3575" width="2.5703125" style="664" customWidth="1"/>
    <col min="3576" max="3576" width="2.42578125" style="664" customWidth="1"/>
    <col min="3577" max="3577" width="11.42578125" style="664" customWidth="1"/>
    <col min="3578" max="3578" width="1.140625" style="664" customWidth="1"/>
    <col min="3579" max="3579" width="12.85546875" style="664" customWidth="1"/>
    <col min="3580" max="3580" width="1.140625" style="664" customWidth="1"/>
    <col min="3581" max="3582" width="12.85546875" style="664" customWidth="1"/>
    <col min="3583" max="3583" width="1.140625" style="664" customWidth="1"/>
    <col min="3584" max="3586" width="12.85546875" style="664" customWidth="1"/>
    <col min="3587" max="3587" width="0.85546875" style="664" customWidth="1"/>
    <col min="3588" max="3588" width="2.5703125" style="664" customWidth="1"/>
    <col min="3589" max="3589" width="1" style="664" customWidth="1"/>
    <col min="3590" max="3829" width="9.140625" style="664"/>
    <col min="3830" max="3830" width="1" style="664" customWidth="1"/>
    <col min="3831" max="3831" width="2.5703125" style="664" customWidth="1"/>
    <col min="3832" max="3832" width="2.42578125" style="664" customWidth="1"/>
    <col min="3833" max="3833" width="11.42578125" style="664" customWidth="1"/>
    <col min="3834" max="3834" width="1.140625" style="664" customWidth="1"/>
    <col min="3835" max="3835" width="12.85546875" style="664" customWidth="1"/>
    <col min="3836" max="3836" width="1.140625" style="664" customWidth="1"/>
    <col min="3837" max="3838" width="12.85546875" style="664" customWidth="1"/>
    <col min="3839" max="3839" width="1.140625" style="664" customWidth="1"/>
    <col min="3840" max="3842" width="12.85546875" style="664" customWidth="1"/>
    <col min="3843" max="3843" width="0.85546875" style="664" customWidth="1"/>
    <col min="3844" max="3844" width="2.5703125" style="664" customWidth="1"/>
    <col min="3845" max="3845" width="1" style="664" customWidth="1"/>
    <col min="3846" max="4085" width="9.140625" style="664"/>
    <col min="4086" max="4086" width="1" style="664" customWidth="1"/>
    <col min="4087" max="4087" width="2.5703125" style="664" customWidth="1"/>
    <col min="4088" max="4088" width="2.42578125" style="664" customWidth="1"/>
    <col min="4089" max="4089" width="11.42578125" style="664" customWidth="1"/>
    <col min="4090" max="4090" width="1.140625" style="664" customWidth="1"/>
    <col min="4091" max="4091" width="12.85546875" style="664" customWidth="1"/>
    <col min="4092" max="4092" width="1.140625" style="664" customWidth="1"/>
    <col min="4093" max="4094" width="12.85546875" style="664" customWidth="1"/>
    <col min="4095" max="4095" width="1.140625" style="664" customWidth="1"/>
    <col min="4096" max="4098" width="12.85546875" style="664" customWidth="1"/>
    <col min="4099" max="4099" width="0.85546875" style="664" customWidth="1"/>
    <col min="4100" max="4100" width="2.5703125" style="664" customWidth="1"/>
    <col min="4101" max="4101" width="1" style="664" customWidth="1"/>
    <col min="4102" max="4341" width="9.140625" style="664"/>
    <col min="4342" max="4342" width="1" style="664" customWidth="1"/>
    <col min="4343" max="4343" width="2.5703125" style="664" customWidth="1"/>
    <col min="4344" max="4344" width="2.42578125" style="664" customWidth="1"/>
    <col min="4345" max="4345" width="11.42578125" style="664" customWidth="1"/>
    <col min="4346" max="4346" width="1.140625" style="664" customWidth="1"/>
    <col min="4347" max="4347" width="12.85546875" style="664" customWidth="1"/>
    <col min="4348" max="4348" width="1.140625" style="664" customWidth="1"/>
    <col min="4349" max="4350" width="12.85546875" style="664" customWidth="1"/>
    <col min="4351" max="4351" width="1.140625" style="664" customWidth="1"/>
    <col min="4352" max="4354" width="12.85546875" style="664" customWidth="1"/>
    <col min="4355" max="4355" width="0.85546875" style="664" customWidth="1"/>
    <col min="4356" max="4356" width="2.5703125" style="664" customWidth="1"/>
    <col min="4357" max="4357" width="1" style="664" customWidth="1"/>
    <col min="4358" max="4597" width="9.140625" style="664"/>
    <col min="4598" max="4598" width="1" style="664" customWidth="1"/>
    <col min="4599" max="4599" width="2.5703125" style="664" customWidth="1"/>
    <col min="4600" max="4600" width="2.42578125" style="664" customWidth="1"/>
    <col min="4601" max="4601" width="11.42578125" style="664" customWidth="1"/>
    <col min="4602" max="4602" width="1.140625" style="664" customWidth="1"/>
    <col min="4603" max="4603" width="12.85546875" style="664" customWidth="1"/>
    <col min="4604" max="4604" width="1.140625" style="664" customWidth="1"/>
    <col min="4605" max="4606" width="12.85546875" style="664" customWidth="1"/>
    <col min="4607" max="4607" width="1.140625" style="664" customWidth="1"/>
    <col min="4608" max="4610" width="12.85546875" style="664" customWidth="1"/>
    <col min="4611" max="4611" width="0.85546875" style="664" customWidth="1"/>
    <col min="4612" max="4612" width="2.5703125" style="664" customWidth="1"/>
    <col min="4613" max="4613" width="1" style="664" customWidth="1"/>
    <col min="4614" max="4853" width="9.140625" style="664"/>
    <col min="4854" max="4854" width="1" style="664" customWidth="1"/>
    <col min="4855" max="4855" width="2.5703125" style="664" customWidth="1"/>
    <col min="4856" max="4856" width="2.42578125" style="664" customWidth="1"/>
    <col min="4857" max="4857" width="11.42578125" style="664" customWidth="1"/>
    <col min="4858" max="4858" width="1.140625" style="664" customWidth="1"/>
    <col min="4859" max="4859" width="12.85546875" style="664" customWidth="1"/>
    <col min="4860" max="4860" width="1.140625" style="664" customWidth="1"/>
    <col min="4861" max="4862" width="12.85546875" style="664" customWidth="1"/>
    <col min="4863" max="4863" width="1.140625" style="664" customWidth="1"/>
    <col min="4864" max="4866" width="12.85546875" style="664" customWidth="1"/>
    <col min="4867" max="4867" width="0.85546875" style="664" customWidth="1"/>
    <col min="4868" max="4868" width="2.5703125" style="664" customWidth="1"/>
    <col min="4869" max="4869" width="1" style="664" customWidth="1"/>
    <col min="4870" max="5109" width="9.140625" style="664"/>
    <col min="5110" max="5110" width="1" style="664" customWidth="1"/>
    <col min="5111" max="5111" width="2.5703125" style="664" customWidth="1"/>
    <col min="5112" max="5112" width="2.42578125" style="664" customWidth="1"/>
    <col min="5113" max="5113" width="11.42578125" style="664" customWidth="1"/>
    <col min="5114" max="5114" width="1.140625" style="664" customWidth="1"/>
    <col min="5115" max="5115" width="12.85546875" style="664" customWidth="1"/>
    <col min="5116" max="5116" width="1.140625" style="664" customWidth="1"/>
    <col min="5117" max="5118" width="12.85546875" style="664" customWidth="1"/>
    <col min="5119" max="5119" width="1.140625" style="664" customWidth="1"/>
    <col min="5120" max="5122" width="12.85546875" style="664" customWidth="1"/>
    <col min="5123" max="5123" width="0.85546875" style="664" customWidth="1"/>
    <col min="5124" max="5124" width="2.5703125" style="664" customWidth="1"/>
    <col min="5125" max="5125" width="1" style="664" customWidth="1"/>
    <col min="5126" max="5365" width="9.140625" style="664"/>
    <col min="5366" max="5366" width="1" style="664" customWidth="1"/>
    <col min="5367" max="5367" width="2.5703125" style="664" customWidth="1"/>
    <col min="5368" max="5368" width="2.42578125" style="664" customWidth="1"/>
    <col min="5369" max="5369" width="11.42578125" style="664" customWidth="1"/>
    <col min="5370" max="5370" width="1.140625" style="664" customWidth="1"/>
    <col min="5371" max="5371" width="12.85546875" style="664" customWidth="1"/>
    <col min="5372" max="5372" width="1.140625" style="664" customWidth="1"/>
    <col min="5373" max="5374" width="12.85546875" style="664" customWidth="1"/>
    <col min="5375" max="5375" width="1.140625" style="664" customWidth="1"/>
    <col min="5376" max="5378" width="12.85546875" style="664" customWidth="1"/>
    <col min="5379" max="5379" width="0.85546875" style="664" customWidth="1"/>
    <col min="5380" max="5380" width="2.5703125" style="664" customWidth="1"/>
    <col min="5381" max="5381" width="1" style="664" customWidth="1"/>
    <col min="5382" max="5621" width="9.140625" style="664"/>
    <col min="5622" max="5622" width="1" style="664" customWidth="1"/>
    <col min="5623" max="5623" width="2.5703125" style="664" customWidth="1"/>
    <col min="5624" max="5624" width="2.42578125" style="664" customWidth="1"/>
    <col min="5625" max="5625" width="11.42578125" style="664" customWidth="1"/>
    <col min="5626" max="5626" width="1.140625" style="664" customWidth="1"/>
    <col min="5627" max="5627" width="12.85546875" style="664" customWidth="1"/>
    <col min="5628" max="5628" width="1.140625" style="664" customWidth="1"/>
    <col min="5629" max="5630" width="12.85546875" style="664" customWidth="1"/>
    <col min="5631" max="5631" width="1.140625" style="664" customWidth="1"/>
    <col min="5632" max="5634" width="12.85546875" style="664" customWidth="1"/>
    <col min="5635" max="5635" width="0.85546875" style="664" customWidth="1"/>
    <col min="5636" max="5636" width="2.5703125" style="664" customWidth="1"/>
    <col min="5637" max="5637" width="1" style="664" customWidth="1"/>
    <col min="5638" max="5877" width="9.140625" style="664"/>
    <col min="5878" max="5878" width="1" style="664" customWidth="1"/>
    <col min="5879" max="5879" width="2.5703125" style="664" customWidth="1"/>
    <col min="5880" max="5880" width="2.42578125" style="664" customWidth="1"/>
    <col min="5881" max="5881" width="11.42578125" style="664" customWidth="1"/>
    <col min="5882" max="5882" width="1.140625" style="664" customWidth="1"/>
    <col min="5883" max="5883" width="12.85546875" style="664" customWidth="1"/>
    <col min="5884" max="5884" width="1.140625" style="664" customWidth="1"/>
    <col min="5885" max="5886" width="12.85546875" style="664" customWidth="1"/>
    <col min="5887" max="5887" width="1.140625" style="664" customWidth="1"/>
    <col min="5888" max="5890" width="12.85546875" style="664" customWidth="1"/>
    <col min="5891" max="5891" width="0.85546875" style="664" customWidth="1"/>
    <col min="5892" max="5892" width="2.5703125" style="664" customWidth="1"/>
    <col min="5893" max="5893" width="1" style="664" customWidth="1"/>
    <col min="5894" max="6133" width="9.140625" style="664"/>
    <col min="6134" max="6134" width="1" style="664" customWidth="1"/>
    <col min="6135" max="6135" width="2.5703125" style="664" customWidth="1"/>
    <col min="6136" max="6136" width="2.42578125" style="664" customWidth="1"/>
    <col min="6137" max="6137" width="11.42578125" style="664" customWidth="1"/>
    <col min="6138" max="6138" width="1.140625" style="664" customWidth="1"/>
    <col min="6139" max="6139" width="12.85546875" style="664" customWidth="1"/>
    <col min="6140" max="6140" width="1.140625" style="664" customWidth="1"/>
    <col min="6141" max="6142" width="12.85546875" style="664" customWidth="1"/>
    <col min="6143" max="6143" width="1.140625" style="664" customWidth="1"/>
    <col min="6144" max="6146" width="12.85546875" style="664" customWidth="1"/>
    <col min="6147" max="6147" width="0.85546875" style="664" customWidth="1"/>
    <col min="6148" max="6148" width="2.5703125" style="664" customWidth="1"/>
    <col min="6149" max="6149" width="1" style="664" customWidth="1"/>
    <col min="6150" max="6389" width="9.140625" style="664"/>
    <col min="6390" max="6390" width="1" style="664" customWidth="1"/>
    <col min="6391" max="6391" width="2.5703125" style="664" customWidth="1"/>
    <col min="6392" max="6392" width="2.42578125" style="664" customWidth="1"/>
    <col min="6393" max="6393" width="11.42578125" style="664" customWidth="1"/>
    <col min="6394" max="6394" width="1.140625" style="664" customWidth="1"/>
    <col min="6395" max="6395" width="12.85546875" style="664" customWidth="1"/>
    <col min="6396" max="6396" width="1.140625" style="664" customWidth="1"/>
    <col min="6397" max="6398" width="12.85546875" style="664" customWidth="1"/>
    <col min="6399" max="6399" width="1.140625" style="664" customWidth="1"/>
    <col min="6400" max="6402" width="12.85546875" style="664" customWidth="1"/>
    <col min="6403" max="6403" width="0.85546875" style="664" customWidth="1"/>
    <col min="6404" max="6404" width="2.5703125" style="664" customWidth="1"/>
    <col min="6405" max="6405" width="1" style="664" customWidth="1"/>
    <col min="6406" max="6645" width="9.140625" style="664"/>
    <col min="6646" max="6646" width="1" style="664" customWidth="1"/>
    <col min="6647" max="6647" width="2.5703125" style="664" customWidth="1"/>
    <col min="6648" max="6648" width="2.42578125" style="664" customWidth="1"/>
    <col min="6649" max="6649" width="11.42578125" style="664" customWidth="1"/>
    <col min="6650" max="6650" width="1.140625" style="664" customWidth="1"/>
    <col min="6651" max="6651" width="12.85546875" style="664" customWidth="1"/>
    <col min="6652" max="6652" width="1.140625" style="664" customWidth="1"/>
    <col min="6653" max="6654" width="12.85546875" style="664" customWidth="1"/>
    <col min="6655" max="6655" width="1.140625" style="664" customWidth="1"/>
    <col min="6656" max="6658" width="12.85546875" style="664" customWidth="1"/>
    <col min="6659" max="6659" width="0.85546875" style="664" customWidth="1"/>
    <col min="6660" max="6660" width="2.5703125" style="664" customWidth="1"/>
    <col min="6661" max="6661" width="1" style="664" customWidth="1"/>
    <col min="6662" max="6901" width="9.140625" style="664"/>
    <col min="6902" max="6902" width="1" style="664" customWidth="1"/>
    <col min="6903" max="6903" width="2.5703125" style="664" customWidth="1"/>
    <col min="6904" max="6904" width="2.42578125" style="664" customWidth="1"/>
    <col min="6905" max="6905" width="11.42578125" style="664" customWidth="1"/>
    <col min="6906" max="6906" width="1.140625" style="664" customWidth="1"/>
    <col min="6907" max="6907" width="12.85546875" style="664" customWidth="1"/>
    <col min="6908" max="6908" width="1.140625" style="664" customWidth="1"/>
    <col min="6909" max="6910" width="12.85546875" style="664" customWidth="1"/>
    <col min="6911" max="6911" width="1.140625" style="664" customWidth="1"/>
    <col min="6912" max="6914" width="12.85546875" style="664" customWidth="1"/>
    <col min="6915" max="6915" width="0.85546875" style="664" customWidth="1"/>
    <col min="6916" max="6916" width="2.5703125" style="664" customWidth="1"/>
    <col min="6917" max="6917" width="1" style="664" customWidth="1"/>
    <col min="6918" max="7157" width="9.140625" style="664"/>
    <col min="7158" max="7158" width="1" style="664" customWidth="1"/>
    <col min="7159" max="7159" width="2.5703125" style="664" customWidth="1"/>
    <col min="7160" max="7160" width="2.42578125" style="664" customWidth="1"/>
    <col min="7161" max="7161" width="11.42578125" style="664" customWidth="1"/>
    <col min="7162" max="7162" width="1.140625" style="664" customWidth="1"/>
    <col min="7163" max="7163" width="12.85546875" style="664" customWidth="1"/>
    <col min="7164" max="7164" width="1.140625" style="664" customWidth="1"/>
    <col min="7165" max="7166" width="12.85546875" style="664" customWidth="1"/>
    <col min="7167" max="7167" width="1.140625" style="664" customWidth="1"/>
    <col min="7168" max="7170" width="12.85546875" style="664" customWidth="1"/>
    <col min="7171" max="7171" width="0.85546875" style="664" customWidth="1"/>
    <col min="7172" max="7172" width="2.5703125" style="664" customWidth="1"/>
    <col min="7173" max="7173" width="1" style="664" customWidth="1"/>
    <col min="7174" max="7413" width="9.140625" style="664"/>
    <col min="7414" max="7414" width="1" style="664" customWidth="1"/>
    <col min="7415" max="7415" width="2.5703125" style="664" customWidth="1"/>
    <col min="7416" max="7416" width="2.42578125" style="664" customWidth="1"/>
    <col min="7417" max="7417" width="11.42578125" style="664" customWidth="1"/>
    <col min="7418" max="7418" width="1.140625" style="664" customWidth="1"/>
    <col min="7419" max="7419" width="12.85546875" style="664" customWidth="1"/>
    <col min="7420" max="7420" width="1.140625" style="664" customWidth="1"/>
    <col min="7421" max="7422" width="12.85546875" style="664" customWidth="1"/>
    <col min="7423" max="7423" width="1.140625" style="664" customWidth="1"/>
    <col min="7424" max="7426" width="12.85546875" style="664" customWidth="1"/>
    <col min="7427" max="7427" width="0.85546875" style="664" customWidth="1"/>
    <col min="7428" max="7428" width="2.5703125" style="664" customWidth="1"/>
    <col min="7429" max="7429" width="1" style="664" customWidth="1"/>
    <col min="7430" max="7669" width="9.140625" style="664"/>
    <col min="7670" max="7670" width="1" style="664" customWidth="1"/>
    <col min="7671" max="7671" width="2.5703125" style="664" customWidth="1"/>
    <col min="7672" max="7672" width="2.42578125" style="664" customWidth="1"/>
    <col min="7673" max="7673" width="11.42578125" style="664" customWidth="1"/>
    <col min="7674" max="7674" width="1.140625" style="664" customWidth="1"/>
    <col min="7675" max="7675" width="12.85546875" style="664" customWidth="1"/>
    <col min="7676" max="7676" width="1.140625" style="664" customWidth="1"/>
    <col min="7677" max="7678" width="12.85546875" style="664" customWidth="1"/>
    <col min="7679" max="7679" width="1.140625" style="664" customWidth="1"/>
    <col min="7680" max="7682" width="12.85546875" style="664" customWidth="1"/>
    <col min="7683" max="7683" width="0.85546875" style="664" customWidth="1"/>
    <col min="7684" max="7684" width="2.5703125" style="664" customWidth="1"/>
    <col min="7685" max="7685" width="1" style="664" customWidth="1"/>
    <col min="7686" max="7925" width="9.140625" style="664"/>
    <col min="7926" max="7926" width="1" style="664" customWidth="1"/>
    <col min="7927" max="7927" width="2.5703125" style="664" customWidth="1"/>
    <col min="7928" max="7928" width="2.42578125" style="664" customWidth="1"/>
    <col min="7929" max="7929" width="11.42578125" style="664" customWidth="1"/>
    <col min="7930" max="7930" width="1.140625" style="664" customWidth="1"/>
    <col min="7931" max="7931" width="12.85546875" style="664" customWidth="1"/>
    <col min="7932" max="7932" width="1.140625" style="664" customWidth="1"/>
    <col min="7933" max="7934" width="12.85546875" style="664" customWidth="1"/>
    <col min="7935" max="7935" width="1.140625" style="664" customWidth="1"/>
    <col min="7936" max="7938" width="12.85546875" style="664" customWidth="1"/>
    <col min="7939" max="7939" width="0.85546875" style="664" customWidth="1"/>
    <col min="7940" max="7940" width="2.5703125" style="664" customWidth="1"/>
    <col min="7941" max="7941" width="1" style="664" customWidth="1"/>
    <col min="7942" max="8181" width="9.140625" style="664"/>
    <col min="8182" max="8182" width="1" style="664" customWidth="1"/>
    <col min="8183" max="8183" width="2.5703125" style="664" customWidth="1"/>
    <col min="8184" max="8184" width="2.42578125" style="664" customWidth="1"/>
    <col min="8185" max="8185" width="11.42578125" style="664" customWidth="1"/>
    <col min="8186" max="8186" width="1.140625" style="664" customWidth="1"/>
    <col min="8187" max="8187" width="12.85546875" style="664" customWidth="1"/>
    <col min="8188" max="8188" width="1.140625" style="664" customWidth="1"/>
    <col min="8189" max="8190" width="12.85546875" style="664" customWidth="1"/>
    <col min="8191" max="8191" width="1.140625" style="664" customWidth="1"/>
    <col min="8192" max="8194" width="12.85546875" style="664" customWidth="1"/>
    <col min="8195" max="8195" width="0.85546875" style="664" customWidth="1"/>
    <col min="8196" max="8196" width="2.5703125" style="664" customWidth="1"/>
    <col min="8197" max="8197" width="1" style="664" customWidth="1"/>
    <col min="8198" max="8437" width="9.140625" style="664"/>
    <col min="8438" max="8438" width="1" style="664" customWidth="1"/>
    <col min="8439" max="8439" width="2.5703125" style="664" customWidth="1"/>
    <col min="8440" max="8440" width="2.42578125" style="664" customWidth="1"/>
    <col min="8441" max="8441" width="11.42578125" style="664" customWidth="1"/>
    <col min="8442" max="8442" width="1.140625" style="664" customWidth="1"/>
    <col min="8443" max="8443" width="12.85546875" style="664" customWidth="1"/>
    <col min="8444" max="8444" width="1.140625" style="664" customWidth="1"/>
    <col min="8445" max="8446" width="12.85546875" style="664" customWidth="1"/>
    <col min="8447" max="8447" width="1.140625" style="664" customWidth="1"/>
    <col min="8448" max="8450" width="12.85546875" style="664" customWidth="1"/>
    <col min="8451" max="8451" width="0.85546875" style="664" customWidth="1"/>
    <col min="8452" max="8452" width="2.5703125" style="664" customWidth="1"/>
    <col min="8453" max="8453" width="1" style="664" customWidth="1"/>
    <col min="8454" max="8693" width="9.140625" style="664"/>
    <col min="8694" max="8694" width="1" style="664" customWidth="1"/>
    <col min="8695" max="8695" width="2.5703125" style="664" customWidth="1"/>
    <col min="8696" max="8696" width="2.42578125" style="664" customWidth="1"/>
    <col min="8697" max="8697" width="11.42578125" style="664" customWidth="1"/>
    <col min="8698" max="8698" width="1.140625" style="664" customWidth="1"/>
    <col min="8699" max="8699" width="12.85546875" style="664" customWidth="1"/>
    <col min="8700" max="8700" width="1.140625" style="664" customWidth="1"/>
    <col min="8701" max="8702" width="12.85546875" style="664" customWidth="1"/>
    <col min="8703" max="8703" width="1.140625" style="664" customWidth="1"/>
    <col min="8704" max="8706" width="12.85546875" style="664" customWidth="1"/>
    <col min="8707" max="8707" width="0.85546875" style="664" customWidth="1"/>
    <col min="8708" max="8708" width="2.5703125" style="664" customWidth="1"/>
    <col min="8709" max="8709" width="1" style="664" customWidth="1"/>
    <col min="8710" max="8949" width="9.140625" style="664"/>
    <col min="8950" max="8950" width="1" style="664" customWidth="1"/>
    <col min="8951" max="8951" width="2.5703125" style="664" customWidth="1"/>
    <col min="8952" max="8952" width="2.42578125" style="664" customWidth="1"/>
    <col min="8953" max="8953" width="11.42578125" style="664" customWidth="1"/>
    <col min="8954" max="8954" width="1.140625" style="664" customWidth="1"/>
    <col min="8955" max="8955" width="12.85546875" style="664" customWidth="1"/>
    <col min="8956" max="8956" width="1.140625" style="664" customWidth="1"/>
    <col min="8957" max="8958" width="12.85546875" style="664" customWidth="1"/>
    <col min="8959" max="8959" width="1.140625" style="664" customWidth="1"/>
    <col min="8960" max="8962" width="12.85546875" style="664" customWidth="1"/>
    <col min="8963" max="8963" width="0.85546875" style="664" customWidth="1"/>
    <col min="8964" max="8964" width="2.5703125" style="664" customWidth="1"/>
    <col min="8965" max="8965" width="1" style="664" customWidth="1"/>
    <col min="8966" max="9205" width="9.140625" style="664"/>
    <col min="9206" max="9206" width="1" style="664" customWidth="1"/>
    <col min="9207" max="9207" width="2.5703125" style="664" customWidth="1"/>
    <col min="9208" max="9208" width="2.42578125" style="664" customWidth="1"/>
    <col min="9209" max="9209" width="11.42578125" style="664" customWidth="1"/>
    <col min="9210" max="9210" width="1.140625" style="664" customWidth="1"/>
    <col min="9211" max="9211" width="12.85546875" style="664" customWidth="1"/>
    <col min="9212" max="9212" width="1.140625" style="664" customWidth="1"/>
    <col min="9213" max="9214" width="12.85546875" style="664" customWidth="1"/>
    <col min="9215" max="9215" width="1.140625" style="664" customWidth="1"/>
    <col min="9216" max="9218" width="12.85546875" style="664" customWidth="1"/>
    <col min="9219" max="9219" width="0.85546875" style="664" customWidth="1"/>
    <col min="9220" max="9220" width="2.5703125" style="664" customWidth="1"/>
    <col min="9221" max="9221" width="1" style="664" customWidth="1"/>
    <col min="9222" max="9461" width="9.140625" style="664"/>
    <col min="9462" max="9462" width="1" style="664" customWidth="1"/>
    <col min="9463" max="9463" width="2.5703125" style="664" customWidth="1"/>
    <col min="9464" max="9464" width="2.42578125" style="664" customWidth="1"/>
    <col min="9465" max="9465" width="11.42578125" style="664" customWidth="1"/>
    <col min="9466" max="9466" width="1.140625" style="664" customWidth="1"/>
    <col min="9467" max="9467" width="12.85546875" style="664" customWidth="1"/>
    <col min="9468" max="9468" width="1.140625" style="664" customWidth="1"/>
    <col min="9469" max="9470" width="12.85546875" style="664" customWidth="1"/>
    <col min="9471" max="9471" width="1.140625" style="664" customWidth="1"/>
    <col min="9472" max="9474" width="12.85546875" style="664" customWidth="1"/>
    <col min="9475" max="9475" width="0.85546875" style="664" customWidth="1"/>
    <col min="9476" max="9476" width="2.5703125" style="664" customWidth="1"/>
    <col min="9477" max="9477" width="1" style="664" customWidth="1"/>
    <col min="9478" max="9717" width="9.140625" style="664"/>
    <col min="9718" max="9718" width="1" style="664" customWidth="1"/>
    <col min="9719" max="9719" width="2.5703125" style="664" customWidth="1"/>
    <col min="9720" max="9720" width="2.42578125" style="664" customWidth="1"/>
    <col min="9721" max="9721" width="11.42578125" style="664" customWidth="1"/>
    <col min="9722" max="9722" width="1.140625" style="664" customWidth="1"/>
    <col min="9723" max="9723" width="12.85546875" style="664" customWidth="1"/>
    <col min="9724" max="9724" width="1.140625" style="664" customWidth="1"/>
    <col min="9725" max="9726" width="12.85546875" style="664" customWidth="1"/>
    <col min="9727" max="9727" width="1.140625" style="664" customWidth="1"/>
    <col min="9728" max="9730" width="12.85546875" style="664" customWidth="1"/>
    <col min="9731" max="9731" width="0.85546875" style="664" customWidth="1"/>
    <col min="9732" max="9732" width="2.5703125" style="664" customWidth="1"/>
    <col min="9733" max="9733" width="1" style="664" customWidth="1"/>
    <col min="9734" max="9973" width="9.140625" style="664"/>
    <col min="9974" max="9974" width="1" style="664" customWidth="1"/>
    <col min="9975" max="9975" width="2.5703125" style="664" customWidth="1"/>
    <col min="9976" max="9976" width="2.42578125" style="664" customWidth="1"/>
    <col min="9977" max="9977" width="11.42578125" style="664" customWidth="1"/>
    <col min="9978" max="9978" width="1.140625" style="664" customWidth="1"/>
    <col min="9979" max="9979" width="12.85546875" style="664" customWidth="1"/>
    <col min="9980" max="9980" width="1.140625" style="664" customWidth="1"/>
    <col min="9981" max="9982" width="12.85546875" style="664" customWidth="1"/>
    <col min="9983" max="9983" width="1.140625" style="664" customWidth="1"/>
    <col min="9984" max="9986" width="12.85546875" style="664" customWidth="1"/>
    <col min="9987" max="9987" width="0.85546875" style="664" customWidth="1"/>
    <col min="9988" max="9988" width="2.5703125" style="664" customWidth="1"/>
    <col min="9989" max="9989" width="1" style="664" customWidth="1"/>
    <col min="9990" max="10229" width="9.140625" style="664"/>
    <col min="10230" max="10230" width="1" style="664" customWidth="1"/>
    <col min="10231" max="10231" width="2.5703125" style="664" customWidth="1"/>
    <col min="10232" max="10232" width="2.42578125" style="664" customWidth="1"/>
    <col min="10233" max="10233" width="11.42578125" style="664" customWidth="1"/>
    <col min="10234" max="10234" width="1.140625" style="664" customWidth="1"/>
    <col min="10235" max="10235" width="12.85546875" style="664" customWidth="1"/>
    <col min="10236" max="10236" width="1.140625" style="664" customWidth="1"/>
    <col min="10237" max="10238" width="12.85546875" style="664" customWidth="1"/>
    <col min="10239" max="10239" width="1.140625" style="664" customWidth="1"/>
    <col min="10240" max="10242" width="12.85546875" style="664" customWidth="1"/>
    <col min="10243" max="10243" width="0.85546875" style="664" customWidth="1"/>
    <col min="10244" max="10244" width="2.5703125" style="664" customWidth="1"/>
    <col min="10245" max="10245" width="1" style="664" customWidth="1"/>
    <col min="10246" max="10485" width="9.140625" style="664"/>
    <col min="10486" max="10486" width="1" style="664" customWidth="1"/>
    <col min="10487" max="10487" width="2.5703125" style="664" customWidth="1"/>
    <col min="10488" max="10488" width="2.42578125" style="664" customWidth="1"/>
    <col min="10489" max="10489" width="11.42578125" style="664" customWidth="1"/>
    <col min="10490" max="10490" width="1.140625" style="664" customWidth="1"/>
    <col min="10491" max="10491" width="12.85546875" style="664" customWidth="1"/>
    <col min="10492" max="10492" width="1.140625" style="664" customWidth="1"/>
    <col min="10493" max="10494" width="12.85546875" style="664" customWidth="1"/>
    <col min="10495" max="10495" width="1.140625" style="664" customWidth="1"/>
    <col min="10496" max="10498" width="12.85546875" style="664" customWidth="1"/>
    <col min="10499" max="10499" width="0.85546875" style="664" customWidth="1"/>
    <col min="10500" max="10500" width="2.5703125" style="664" customWidth="1"/>
    <col min="10501" max="10501" width="1" style="664" customWidth="1"/>
    <col min="10502" max="10741" width="9.140625" style="664"/>
    <col min="10742" max="10742" width="1" style="664" customWidth="1"/>
    <col min="10743" max="10743" width="2.5703125" style="664" customWidth="1"/>
    <col min="10744" max="10744" width="2.42578125" style="664" customWidth="1"/>
    <col min="10745" max="10745" width="11.42578125" style="664" customWidth="1"/>
    <col min="10746" max="10746" width="1.140625" style="664" customWidth="1"/>
    <col min="10747" max="10747" width="12.85546875" style="664" customWidth="1"/>
    <col min="10748" max="10748" width="1.140625" style="664" customWidth="1"/>
    <col min="10749" max="10750" width="12.85546875" style="664" customWidth="1"/>
    <col min="10751" max="10751" width="1.140625" style="664" customWidth="1"/>
    <col min="10752" max="10754" width="12.85546875" style="664" customWidth="1"/>
    <col min="10755" max="10755" width="0.85546875" style="664" customWidth="1"/>
    <col min="10756" max="10756" width="2.5703125" style="664" customWidth="1"/>
    <col min="10757" max="10757" width="1" style="664" customWidth="1"/>
    <col min="10758" max="10997" width="9.140625" style="664"/>
    <col min="10998" max="10998" width="1" style="664" customWidth="1"/>
    <col min="10999" max="10999" width="2.5703125" style="664" customWidth="1"/>
    <col min="11000" max="11000" width="2.42578125" style="664" customWidth="1"/>
    <col min="11001" max="11001" width="11.42578125" style="664" customWidth="1"/>
    <col min="11002" max="11002" width="1.140625" style="664" customWidth="1"/>
    <col min="11003" max="11003" width="12.85546875" style="664" customWidth="1"/>
    <col min="11004" max="11004" width="1.140625" style="664" customWidth="1"/>
    <col min="11005" max="11006" width="12.85546875" style="664" customWidth="1"/>
    <col min="11007" max="11007" width="1.140625" style="664" customWidth="1"/>
    <col min="11008" max="11010" width="12.85546875" style="664" customWidth="1"/>
    <col min="11011" max="11011" width="0.85546875" style="664" customWidth="1"/>
    <col min="11012" max="11012" width="2.5703125" style="664" customWidth="1"/>
    <col min="11013" max="11013" width="1" style="664" customWidth="1"/>
    <col min="11014" max="11253" width="9.140625" style="664"/>
    <col min="11254" max="11254" width="1" style="664" customWidth="1"/>
    <col min="11255" max="11255" width="2.5703125" style="664" customWidth="1"/>
    <col min="11256" max="11256" width="2.42578125" style="664" customWidth="1"/>
    <col min="11257" max="11257" width="11.42578125" style="664" customWidth="1"/>
    <col min="11258" max="11258" width="1.140625" style="664" customWidth="1"/>
    <col min="11259" max="11259" width="12.85546875" style="664" customWidth="1"/>
    <col min="11260" max="11260" width="1.140625" style="664" customWidth="1"/>
    <col min="11261" max="11262" width="12.85546875" style="664" customWidth="1"/>
    <col min="11263" max="11263" width="1.140625" style="664" customWidth="1"/>
    <col min="11264" max="11266" width="12.85546875" style="664" customWidth="1"/>
    <col min="11267" max="11267" width="0.85546875" style="664" customWidth="1"/>
    <col min="11268" max="11268" width="2.5703125" style="664" customWidth="1"/>
    <col min="11269" max="11269" width="1" style="664" customWidth="1"/>
    <col min="11270" max="11509" width="9.140625" style="664"/>
    <col min="11510" max="11510" width="1" style="664" customWidth="1"/>
    <col min="11511" max="11511" width="2.5703125" style="664" customWidth="1"/>
    <col min="11512" max="11512" width="2.42578125" style="664" customWidth="1"/>
    <col min="11513" max="11513" width="11.42578125" style="664" customWidth="1"/>
    <col min="11514" max="11514" width="1.140625" style="664" customWidth="1"/>
    <col min="11515" max="11515" width="12.85546875" style="664" customWidth="1"/>
    <col min="11516" max="11516" width="1.140625" style="664" customWidth="1"/>
    <col min="11517" max="11518" width="12.85546875" style="664" customWidth="1"/>
    <col min="11519" max="11519" width="1.140625" style="664" customWidth="1"/>
    <col min="11520" max="11522" width="12.85546875" style="664" customWidth="1"/>
    <col min="11523" max="11523" width="0.85546875" style="664" customWidth="1"/>
    <col min="11524" max="11524" width="2.5703125" style="664" customWidth="1"/>
    <col min="11525" max="11525" width="1" style="664" customWidth="1"/>
    <col min="11526" max="11765" width="9.140625" style="664"/>
    <col min="11766" max="11766" width="1" style="664" customWidth="1"/>
    <col min="11767" max="11767" width="2.5703125" style="664" customWidth="1"/>
    <col min="11768" max="11768" width="2.42578125" style="664" customWidth="1"/>
    <col min="11769" max="11769" width="11.42578125" style="664" customWidth="1"/>
    <col min="11770" max="11770" width="1.140625" style="664" customWidth="1"/>
    <col min="11771" max="11771" width="12.85546875" style="664" customWidth="1"/>
    <col min="11772" max="11772" width="1.140625" style="664" customWidth="1"/>
    <col min="11773" max="11774" width="12.85546875" style="664" customWidth="1"/>
    <col min="11775" max="11775" width="1.140625" style="664" customWidth="1"/>
    <col min="11776" max="11778" width="12.85546875" style="664" customWidth="1"/>
    <col min="11779" max="11779" width="0.85546875" style="664" customWidth="1"/>
    <col min="11780" max="11780" width="2.5703125" style="664" customWidth="1"/>
    <col min="11781" max="11781" width="1" style="664" customWidth="1"/>
    <col min="11782" max="12021" width="9.140625" style="664"/>
    <col min="12022" max="12022" width="1" style="664" customWidth="1"/>
    <col min="12023" max="12023" width="2.5703125" style="664" customWidth="1"/>
    <col min="12024" max="12024" width="2.42578125" style="664" customWidth="1"/>
    <col min="12025" max="12025" width="11.42578125" style="664" customWidth="1"/>
    <col min="12026" max="12026" width="1.140625" style="664" customWidth="1"/>
    <col min="12027" max="12027" width="12.85546875" style="664" customWidth="1"/>
    <col min="12028" max="12028" width="1.140625" style="664" customWidth="1"/>
    <col min="12029" max="12030" width="12.85546875" style="664" customWidth="1"/>
    <col min="12031" max="12031" width="1.140625" style="664" customWidth="1"/>
    <col min="12032" max="12034" width="12.85546875" style="664" customWidth="1"/>
    <col min="12035" max="12035" width="0.85546875" style="664" customWidth="1"/>
    <col min="12036" max="12036" width="2.5703125" style="664" customWidth="1"/>
    <col min="12037" max="12037" width="1" style="664" customWidth="1"/>
    <col min="12038" max="12277" width="9.140625" style="664"/>
    <col min="12278" max="12278" width="1" style="664" customWidth="1"/>
    <col min="12279" max="12279" width="2.5703125" style="664" customWidth="1"/>
    <col min="12280" max="12280" width="2.42578125" style="664" customWidth="1"/>
    <col min="12281" max="12281" width="11.42578125" style="664" customWidth="1"/>
    <col min="12282" max="12282" width="1.140625" style="664" customWidth="1"/>
    <col min="12283" max="12283" width="12.85546875" style="664" customWidth="1"/>
    <col min="12284" max="12284" width="1.140625" style="664" customWidth="1"/>
    <col min="12285" max="12286" width="12.85546875" style="664" customWidth="1"/>
    <col min="12287" max="12287" width="1.140625" style="664" customWidth="1"/>
    <col min="12288" max="12290" width="12.85546875" style="664" customWidth="1"/>
    <col min="12291" max="12291" width="0.85546875" style="664" customWidth="1"/>
    <col min="12292" max="12292" width="2.5703125" style="664" customWidth="1"/>
    <col min="12293" max="12293" width="1" style="664" customWidth="1"/>
    <col min="12294" max="12533" width="9.140625" style="664"/>
    <col min="12534" max="12534" width="1" style="664" customWidth="1"/>
    <col min="12535" max="12535" width="2.5703125" style="664" customWidth="1"/>
    <col min="12536" max="12536" width="2.42578125" style="664" customWidth="1"/>
    <col min="12537" max="12537" width="11.42578125" style="664" customWidth="1"/>
    <col min="12538" max="12538" width="1.140625" style="664" customWidth="1"/>
    <col min="12539" max="12539" width="12.85546875" style="664" customWidth="1"/>
    <col min="12540" max="12540" width="1.140625" style="664" customWidth="1"/>
    <col min="12541" max="12542" width="12.85546875" style="664" customWidth="1"/>
    <col min="12543" max="12543" width="1.140625" style="664" customWidth="1"/>
    <col min="12544" max="12546" width="12.85546875" style="664" customWidth="1"/>
    <col min="12547" max="12547" width="0.85546875" style="664" customWidth="1"/>
    <col min="12548" max="12548" width="2.5703125" style="664" customWidth="1"/>
    <col min="12549" max="12549" width="1" style="664" customWidth="1"/>
    <col min="12550" max="12789" width="9.140625" style="664"/>
    <col min="12790" max="12790" width="1" style="664" customWidth="1"/>
    <col min="12791" max="12791" width="2.5703125" style="664" customWidth="1"/>
    <col min="12792" max="12792" width="2.42578125" style="664" customWidth="1"/>
    <col min="12793" max="12793" width="11.42578125" style="664" customWidth="1"/>
    <col min="12794" max="12794" width="1.140625" style="664" customWidth="1"/>
    <col min="12795" max="12795" width="12.85546875" style="664" customWidth="1"/>
    <col min="12796" max="12796" width="1.140625" style="664" customWidth="1"/>
    <col min="12797" max="12798" width="12.85546875" style="664" customWidth="1"/>
    <col min="12799" max="12799" width="1.140625" style="664" customWidth="1"/>
    <col min="12800" max="12802" width="12.85546875" style="664" customWidth="1"/>
    <col min="12803" max="12803" width="0.85546875" style="664" customWidth="1"/>
    <col min="12804" max="12804" width="2.5703125" style="664" customWidth="1"/>
    <col min="12805" max="12805" width="1" style="664" customWidth="1"/>
    <col min="12806" max="13045" width="9.140625" style="664"/>
    <col min="13046" max="13046" width="1" style="664" customWidth="1"/>
    <col min="13047" max="13047" width="2.5703125" style="664" customWidth="1"/>
    <col min="13048" max="13048" width="2.42578125" style="664" customWidth="1"/>
    <col min="13049" max="13049" width="11.42578125" style="664" customWidth="1"/>
    <col min="13050" max="13050" width="1.140625" style="664" customWidth="1"/>
    <col min="13051" max="13051" width="12.85546875" style="664" customWidth="1"/>
    <col min="13052" max="13052" width="1.140625" style="664" customWidth="1"/>
    <col min="13053" max="13054" width="12.85546875" style="664" customWidth="1"/>
    <col min="13055" max="13055" width="1.140625" style="664" customWidth="1"/>
    <col min="13056" max="13058" width="12.85546875" style="664" customWidth="1"/>
    <col min="13059" max="13059" width="0.85546875" style="664" customWidth="1"/>
    <col min="13060" max="13060" width="2.5703125" style="664" customWidth="1"/>
    <col min="13061" max="13061" width="1" style="664" customWidth="1"/>
    <col min="13062" max="13301" width="9.140625" style="664"/>
    <col min="13302" max="13302" width="1" style="664" customWidth="1"/>
    <col min="13303" max="13303" width="2.5703125" style="664" customWidth="1"/>
    <col min="13304" max="13304" width="2.42578125" style="664" customWidth="1"/>
    <col min="13305" max="13305" width="11.42578125" style="664" customWidth="1"/>
    <col min="13306" max="13306" width="1.140625" style="664" customWidth="1"/>
    <col min="13307" max="13307" width="12.85546875" style="664" customWidth="1"/>
    <col min="13308" max="13308" width="1.140625" style="664" customWidth="1"/>
    <col min="13309" max="13310" width="12.85546875" style="664" customWidth="1"/>
    <col min="13311" max="13311" width="1.140625" style="664" customWidth="1"/>
    <col min="13312" max="13314" width="12.85546875" style="664" customWidth="1"/>
    <col min="13315" max="13315" width="0.85546875" style="664" customWidth="1"/>
    <col min="13316" max="13316" width="2.5703125" style="664" customWidth="1"/>
    <col min="13317" max="13317" width="1" style="664" customWidth="1"/>
    <col min="13318" max="13557" width="9.140625" style="664"/>
    <col min="13558" max="13558" width="1" style="664" customWidth="1"/>
    <col min="13559" max="13559" width="2.5703125" style="664" customWidth="1"/>
    <col min="13560" max="13560" width="2.42578125" style="664" customWidth="1"/>
    <col min="13561" max="13561" width="11.42578125" style="664" customWidth="1"/>
    <col min="13562" max="13562" width="1.140625" style="664" customWidth="1"/>
    <col min="13563" max="13563" width="12.85546875" style="664" customWidth="1"/>
    <col min="13564" max="13564" width="1.140625" style="664" customWidth="1"/>
    <col min="13565" max="13566" width="12.85546875" style="664" customWidth="1"/>
    <col min="13567" max="13567" width="1.140625" style="664" customWidth="1"/>
    <col min="13568" max="13570" width="12.85546875" style="664" customWidth="1"/>
    <col min="13571" max="13571" width="0.85546875" style="664" customWidth="1"/>
    <col min="13572" max="13572" width="2.5703125" style="664" customWidth="1"/>
    <col min="13573" max="13573" width="1" style="664" customWidth="1"/>
    <col min="13574" max="13813" width="9.140625" style="664"/>
    <col min="13814" max="13814" width="1" style="664" customWidth="1"/>
    <col min="13815" max="13815" width="2.5703125" style="664" customWidth="1"/>
    <col min="13816" max="13816" width="2.42578125" style="664" customWidth="1"/>
    <col min="13817" max="13817" width="11.42578125" style="664" customWidth="1"/>
    <col min="13818" max="13818" width="1.140625" style="664" customWidth="1"/>
    <col min="13819" max="13819" width="12.85546875" style="664" customWidth="1"/>
    <col min="13820" max="13820" width="1.140625" style="664" customWidth="1"/>
    <col min="13821" max="13822" width="12.85546875" style="664" customWidth="1"/>
    <col min="13823" max="13823" width="1.140625" style="664" customWidth="1"/>
    <col min="13824" max="13826" width="12.85546875" style="664" customWidth="1"/>
    <col min="13827" max="13827" width="0.85546875" style="664" customWidth="1"/>
    <col min="13828" max="13828" width="2.5703125" style="664" customWidth="1"/>
    <col min="13829" max="13829" width="1" style="664" customWidth="1"/>
    <col min="13830" max="14069" width="9.140625" style="664"/>
    <col min="14070" max="14070" width="1" style="664" customWidth="1"/>
    <col min="14071" max="14071" width="2.5703125" style="664" customWidth="1"/>
    <col min="14072" max="14072" width="2.42578125" style="664" customWidth="1"/>
    <col min="14073" max="14073" width="11.42578125" style="664" customWidth="1"/>
    <col min="14074" max="14074" width="1.140625" style="664" customWidth="1"/>
    <col min="14075" max="14075" width="12.85546875" style="664" customWidth="1"/>
    <col min="14076" max="14076" width="1.140625" style="664" customWidth="1"/>
    <col min="14077" max="14078" width="12.85546875" style="664" customWidth="1"/>
    <col min="14079" max="14079" width="1.140625" style="664" customWidth="1"/>
    <col min="14080" max="14082" width="12.85546875" style="664" customWidth="1"/>
    <col min="14083" max="14083" width="0.85546875" style="664" customWidth="1"/>
    <col min="14084" max="14084" width="2.5703125" style="664" customWidth="1"/>
    <col min="14085" max="14085" width="1" style="664" customWidth="1"/>
    <col min="14086" max="14325" width="9.140625" style="664"/>
    <col min="14326" max="14326" width="1" style="664" customWidth="1"/>
    <col min="14327" max="14327" width="2.5703125" style="664" customWidth="1"/>
    <col min="14328" max="14328" width="2.42578125" style="664" customWidth="1"/>
    <col min="14329" max="14329" width="11.42578125" style="664" customWidth="1"/>
    <col min="14330" max="14330" width="1.140625" style="664" customWidth="1"/>
    <col min="14331" max="14331" width="12.85546875" style="664" customWidth="1"/>
    <col min="14332" max="14332" width="1.140625" style="664" customWidth="1"/>
    <col min="14333" max="14334" width="12.85546875" style="664" customWidth="1"/>
    <col min="14335" max="14335" width="1.140625" style="664" customWidth="1"/>
    <col min="14336" max="14338" width="12.85546875" style="664" customWidth="1"/>
    <col min="14339" max="14339" width="0.85546875" style="664" customWidth="1"/>
    <col min="14340" max="14340" width="2.5703125" style="664" customWidth="1"/>
    <col min="14341" max="14341" width="1" style="664" customWidth="1"/>
    <col min="14342" max="14581" width="9.140625" style="664"/>
    <col min="14582" max="14582" width="1" style="664" customWidth="1"/>
    <col min="14583" max="14583" width="2.5703125" style="664" customWidth="1"/>
    <col min="14584" max="14584" width="2.42578125" style="664" customWidth="1"/>
    <col min="14585" max="14585" width="11.42578125" style="664" customWidth="1"/>
    <col min="14586" max="14586" width="1.140625" style="664" customWidth="1"/>
    <col min="14587" max="14587" width="12.85546875" style="664" customWidth="1"/>
    <col min="14588" max="14588" width="1.140625" style="664" customWidth="1"/>
    <col min="14589" max="14590" width="12.85546875" style="664" customWidth="1"/>
    <col min="14591" max="14591" width="1.140625" style="664" customWidth="1"/>
    <col min="14592" max="14594" width="12.85546875" style="664" customWidth="1"/>
    <col min="14595" max="14595" width="0.85546875" style="664" customWidth="1"/>
    <col min="14596" max="14596" width="2.5703125" style="664" customWidth="1"/>
    <col min="14597" max="14597" width="1" style="664" customWidth="1"/>
    <col min="14598" max="14837" width="9.140625" style="664"/>
    <col min="14838" max="14838" width="1" style="664" customWidth="1"/>
    <col min="14839" max="14839" width="2.5703125" style="664" customWidth="1"/>
    <col min="14840" max="14840" width="2.42578125" style="664" customWidth="1"/>
    <col min="14841" max="14841" width="11.42578125" style="664" customWidth="1"/>
    <col min="14842" max="14842" width="1.140625" style="664" customWidth="1"/>
    <col min="14843" max="14843" width="12.85546875" style="664" customWidth="1"/>
    <col min="14844" max="14844" width="1.140625" style="664" customWidth="1"/>
    <col min="14845" max="14846" width="12.85546875" style="664" customWidth="1"/>
    <col min="14847" max="14847" width="1.140625" style="664" customWidth="1"/>
    <col min="14848" max="14850" width="12.85546875" style="664" customWidth="1"/>
    <col min="14851" max="14851" width="0.85546875" style="664" customWidth="1"/>
    <col min="14852" max="14852" width="2.5703125" style="664" customWidth="1"/>
    <col min="14853" max="14853" width="1" style="664" customWidth="1"/>
    <col min="14854" max="15093" width="9.140625" style="664"/>
    <col min="15094" max="15094" width="1" style="664" customWidth="1"/>
    <col min="15095" max="15095" width="2.5703125" style="664" customWidth="1"/>
    <col min="15096" max="15096" width="2.42578125" style="664" customWidth="1"/>
    <col min="15097" max="15097" width="11.42578125" style="664" customWidth="1"/>
    <col min="15098" max="15098" width="1.140625" style="664" customWidth="1"/>
    <col min="15099" max="15099" width="12.85546875" style="664" customWidth="1"/>
    <col min="15100" max="15100" width="1.140625" style="664" customWidth="1"/>
    <col min="15101" max="15102" width="12.85546875" style="664" customWidth="1"/>
    <col min="15103" max="15103" width="1.140625" style="664" customWidth="1"/>
    <col min="15104" max="15106" width="12.85546875" style="664" customWidth="1"/>
    <col min="15107" max="15107" width="0.85546875" style="664" customWidth="1"/>
    <col min="15108" max="15108" width="2.5703125" style="664" customWidth="1"/>
    <col min="15109" max="15109" width="1" style="664" customWidth="1"/>
    <col min="15110" max="15349" width="9.140625" style="664"/>
    <col min="15350" max="15350" width="1" style="664" customWidth="1"/>
    <col min="15351" max="15351" width="2.5703125" style="664" customWidth="1"/>
    <col min="15352" max="15352" width="2.42578125" style="664" customWidth="1"/>
    <col min="15353" max="15353" width="11.42578125" style="664" customWidth="1"/>
    <col min="15354" max="15354" width="1.140625" style="664" customWidth="1"/>
    <col min="15355" max="15355" width="12.85546875" style="664" customWidth="1"/>
    <col min="15356" max="15356" width="1.140625" style="664" customWidth="1"/>
    <col min="15357" max="15358" width="12.85546875" style="664" customWidth="1"/>
    <col min="15359" max="15359" width="1.140625" style="664" customWidth="1"/>
    <col min="15360" max="15362" width="12.85546875" style="664" customWidth="1"/>
    <col min="15363" max="15363" width="0.85546875" style="664" customWidth="1"/>
    <col min="15364" max="15364" width="2.5703125" style="664" customWidth="1"/>
    <col min="15365" max="15365" width="1" style="664" customWidth="1"/>
    <col min="15366" max="15605" width="9.140625" style="664"/>
    <col min="15606" max="15606" width="1" style="664" customWidth="1"/>
    <col min="15607" max="15607" width="2.5703125" style="664" customWidth="1"/>
    <col min="15608" max="15608" width="2.42578125" style="664" customWidth="1"/>
    <col min="15609" max="15609" width="11.42578125" style="664" customWidth="1"/>
    <col min="15610" max="15610" width="1.140625" style="664" customWidth="1"/>
    <col min="15611" max="15611" width="12.85546875" style="664" customWidth="1"/>
    <col min="15612" max="15612" width="1.140625" style="664" customWidth="1"/>
    <col min="15613" max="15614" width="12.85546875" style="664" customWidth="1"/>
    <col min="15615" max="15615" width="1.140625" style="664" customWidth="1"/>
    <col min="15616" max="15618" width="12.85546875" style="664" customWidth="1"/>
    <col min="15619" max="15619" width="0.85546875" style="664" customWidth="1"/>
    <col min="15620" max="15620" width="2.5703125" style="664" customWidth="1"/>
    <col min="15621" max="15621" width="1" style="664" customWidth="1"/>
    <col min="15622" max="15861" width="9.140625" style="664"/>
    <col min="15862" max="15862" width="1" style="664" customWidth="1"/>
    <col min="15863" max="15863" width="2.5703125" style="664" customWidth="1"/>
    <col min="15864" max="15864" width="2.42578125" style="664" customWidth="1"/>
    <col min="15865" max="15865" width="11.42578125" style="664" customWidth="1"/>
    <col min="15866" max="15866" width="1.140625" style="664" customWidth="1"/>
    <col min="15867" max="15867" width="12.85546875" style="664" customWidth="1"/>
    <col min="15868" max="15868" width="1.140625" style="664" customWidth="1"/>
    <col min="15869" max="15870" width="12.85546875" style="664" customWidth="1"/>
    <col min="15871" max="15871" width="1.140625" style="664" customWidth="1"/>
    <col min="15872" max="15874" width="12.85546875" style="664" customWidth="1"/>
    <col min="15875" max="15875" width="0.85546875" style="664" customWidth="1"/>
    <col min="15876" max="15876" width="2.5703125" style="664" customWidth="1"/>
    <col min="15877" max="15877" width="1" style="664" customWidth="1"/>
    <col min="15878" max="16117" width="9.140625" style="664"/>
    <col min="16118" max="16118" width="1" style="664" customWidth="1"/>
    <col min="16119" max="16119" width="2.5703125" style="664" customWidth="1"/>
    <col min="16120" max="16120" width="2.42578125" style="664" customWidth="1"/>
    <col min="16121" max="16121" width="11.42578125" style="664" customWidth="1"/>
    <col min="16122" max="16122" width="1.140625" style="664" customWidth="1"/>
    <col min="16123" max="16123" width="12.85546875" style="664" customWidth="1"/>
    <col min="16124" max="16124" width="1.140625" style="664" customWidth="1"/>
    <col min="16125" max="16126" width="12.85546875" style="664" customWidth="1"/>
    <col min="16127" max="16127" width="1.140625" style="664" customWidth="1"/>
    <col min="16128" max="16130" width="12.85546875" style="664" customWidth="1"/>
    <col min="16131" max="16131" width="0.85546875" style="664" customWidth="1"/>
    <col min="16132" max="16132" width="2.5703125" style="664" customWidth="1"/>
    <col min="16133" max="16133" width="1" style="664" customWidth="1"/>
    <col min="16134" max="16384" width="9.140625" style="664"/>
  </cols>
  <sheetData>
    <row r="1" spans="1:16" ht="13.5" customHeight="1" thickBot="1">
      <c r="A1" s="657"/>
      <c r="B1" s="658"/>
      <c r="C1" s="659" t="s">
        <v>407</v>
      </c>
      <c r="D1" s="660"/>
      <c r="E1" s="661"/>
      <c r="F1" s="661"/>
      <c r="G1" s="661"/>
      <c r="H1" s="661"/>
      <c r="I1" s="661"/>
      <c r="J1" s="661"/>
      <c r="K1" s="661"/>
      <c r="L1" s="662"/>
      <c r="M1" s="661"/>
      <c r="N1" s="661"/>
      <c r="O1" s="657"/>
    </row>
    <row r="2" spans="1:16" ht="6" customHeight="1">
      <c r="A2" s="665"/>
      <c r="B2" s="665"/>
      <c r="C2" s="666"/>
      <c r="D2" s="666"/>
      <c r="E2" s="667"/>
      <c r="F2" s="667"/>
      <c r="G2" s="667"/>
      <c r="H2" s="667"/>
      <c r="I2" s="667"/>
      <c r="J2" s="667"/>
      <c r="K2" s="667"/>
      <c r="L2" s="668"/>
      <c r="M2" s="669"/>
      <c r="N2" s="670"/>
      <c r="O2" s="657"/>
    </row>
    <row r="3" spans="1:16" ht="6" customHeight="1" thickBot="1">
      <c r="A3" s="665"/>
      <c r="B3" s="665"/>
      <c r="C3" s="671"/>
      <c r="D3" s="671"/>
      <c r="E3" s="671"/>
      <c r="F3" s="671"/>
      <c r="G3" s="671"/>
      <c r="H3" s="671"/>
      <c r="I3" s="671"/>
      <c r="J3" s="671"/>
      <c r="K3" s="671"/>
      <c r="L3" s="671"/>
      <c r="M3" s="671"/>
      <c r="N3" s="672"/>
      <c r="O3" s="657"/>
    </row>
    <row r="4" spans="1:16" s="679" customFormat="1" ht="13.5" customHeight="1" thickBot="1">
      <c r="A4" s="673"/>
      <c r="B4" s="665"/>
      <c r="C4" s="674" t="s">
        <v>408</v>
      </c>
      <c r="D4" s="675"/>
      <c r="E4" s="675"/>
      <c r="F4" s="675"/>
      <c r="G4" s="675"/>
      <c r="H4" s="675"/>
      <c r="I4" s="675"/>
      <c r="J4" s="675"/>
      <c r="K4" s="675"/>
      <c r="L4" s="675"/>
      <c r="M4" s="676"/>
      <c r="N4" s="672"/>
      <c r="O4" s="677"/>
      <c r="P4" s="678"/>
    </row>
    <row r="5" spans="1:16" ht="15.75" customHeight="1">
      <c r="A5" s="665"/>
      <c r="B5" s="665"/>
      <c r="C5" s="680" t="s">
        <v>102</v>
      </c>
      <c r="D5" s="681"/>
      <c r="E5" s="681"/>
      <c r="F5" s="681"/>
      <c r="G5" s="681"/>
      <c r="H5" s="681"/>
      <c r="I5" s="681"/>
      <c r="J5" s="681"/>
      <c r="K5" s="681"/>
      <c r="L5" s="681"/>
      <c r="M5" s="682"/>
      <c r="N5" s="672"/>
      <c r="O5" s="657"/>
    </row>
    <row r="6" spans="1:16" ht="12" customHeight="1">
      <c r="A6" s="665"/>
      <c r="B6" s="665"/>
      <c r="C6" s="681"/>
      <c r="D6" s="681"/>
      <c r="E6" s="681"/>
      <c r="F6" s="683"/>
      <c r="G6" s="684"/>
      <c r="H6" s="683"/>
      <c r="I6" s="684"/>
      <c r="J6" s="683"/>
      <c r="K6" s="683"/>
      <c r="L6" s="683"/>
      <c r="M6" s="685"/>
      <c r="N6" s="672"/>
      <c r="O6" s="657"/>
    </row>
    <row r="7" spans="1:16" ht="24" customHeight="1">
      <c r="A7" s="665"/>
      <c r="B7" s="665"/>
      <c r="C7" s="1757" t="s">
        <v>409</v>
      </c>
      <c r="D7" s="1758"/>
      <c r="E7" s="681"/>
      <c r="F7" s="686" t="s">
        <v>101</v>
      </c>
      <c r="G7" s="684"/>
      <c r="H7" s="686" t="s">
        <v>410</v>
      </c>
      <c r="I7" s="684"/>
      <c r="J7" s="687" t="s">
        <v>120</v>
      </c>
      <c r="K7" s="687" t="s">
        <v>119</v>
      </c>
      <c r="L7" s="687"/>
      <c r="M7" s="688"/>
      <c r="N7" s="689"/>
      <c r="O7" s="690"/>
    </row>
    <row r="8" spans="1:16" s="699" customFormat="1" ht="3" customHeight="1">
      <c r="A8" s="691"/>
      <c r="B8" s="665"/>
      <c r="C8" s="692"/>
      <c r="D8" s="693"/>
      <c r="E8" s="693"/>
      <c r="F8" s="694"/>
      <c r="G8" s="684"/>
      <c r="H8" s="695"/>
      <c r="I8" s="684"/>
      <c r="J8" s="693"/>
      <c r="K8" s="693"/>
      <c r="L8" s="693"/>
      <c r="M8" s="693"/>
      <c r="N8" s="696"/>
      <c r="O8" s="697"/>
      <c r="P8" s="698"/>
    </row>
    <row r="9" spans="1:16" s="707" customFormat="1" ht="12.75" customHeight="1">
      <c r="A9" s="700"/>
      <c r="B9" s="665"/>
      <c r="C9" s="701" t="s">
        <v>411</v>
      </c>
      <c r="D9" s="701"/>
      <c r="E9" s="681"/>
      <c r="F9" s="1390">
        <v>5.8</v>
      </c>
      <c r="G9" s="1391"/>
      <c r="H9" s="1390">
        <v>7.8</v>
      </c>
      <c r="I9" s="1391"/>
      <c r="J9" s="1390">
        <v>6</v>
      </c>
      <c r="K9" s="1390">
        <v>5.6</v>
      </c>
      <c r="L9" s="702">
        <f>+K9/J9</f>
        <v>0.93333333333333324</v>
      </c>
      <c r="M9" s="703"/>
      <c r="N9" s="704"/>
      <c r="O9" s="705"/>
      <c r="P9" s="706"/>
    </row>
    <row r="10" spans="1:16" ht="12.75" customHeight="1">
      <c r="A10" s="665"/>
      <c r="B10" s="665"/>
      <c r="C10" s="701" t="s">
        <v>412</v>
      </c>
      <c r="D10" s="701"/>
      <c r="E10" s="681"/>
      <c r="F10" s="1390">
        <v>4</v>
      </c>
      <c r="G10" s="1391"/>
      <c r="H10" s="1390">
        <v>8.9</v>
      </c>
      <c r="I10" s="1391"/>
      <c r="J10" s="1390">
        <v>3.6</v>
      </c>
      <c r="K10" s="1390">
        <v>4.4000000000000004</v>
      </c>
      <c r="L10" s="702">
        <f t="shared" ref="L10:L39" si="0">+K10/J10</f>
        <v>1.2222222222222223</v>
      </c>
      <c r="M10" s="703"/>
      <c r="N10" s="708"/>
      <c r="O10" s="657"/>
      <c r="P10" s="709"/>
    </row>
    <row r="11" spans="1:16" ht="12.75" customHeight="1">
      <c r="A11" s="665"/>
      <c r="B11" s="665"/>
      <c r="C11" s="701" t="s">
        <v>413</v>
      </c>
      <c r="D11" s="701"/>
      <c r="E11" s="681"/>
      <c r="F11" s="1390">
        <v>7.4</v>
      </c>
      <c r="G11" s="1391"/>
      <c r="H11" s="1390">
        <v>21.2</v>
      </c>
      <c r="I11" s="1391"/>
      <c r="J11" s="1390">
        <v>7.5</v>
      </c>
      <c r="K11" s="1390">
        <v>7.4</v>
      </c>
      <c r="L11" s="702">
        <f t="shared" si="0"/>
        <v>0.98666666666666669</v>
      </c>
      <c r="M11" s="703"/>
      <c r="N11" s="708"/>
      <c r="O11" s="657"/>
    </row>
    <row r="12" spans="1:16" ht="12.75" customHeight="1">
      <c r="A12" s="665"/>
      <c r="B12" s="665"/>
      <c r="C12" s="701" t="s">
        <v>414</v>
      </c>
      <c r="D12" s="701"/>
      <c r="E12" s="681"/>
      <c r="F12" s="1390">
        <v>9.6</v>
      </c>
      <c r="G12" s="1391"/>
      <c r="H12" s="1390">
        <v>27</v>
      </c>
      <c r="I12" s="1392"/>
      <c r="J12" s="1390">
        <v>10.4</v>
      </c>
      <c r="K12" s="1390">
        <v>8.6999999999999993</v>
      </c>
      <c r="L12" s="702">
        <f t="shared" si="0"/>
        <v>0.83653846153846145</v>
      </c>
      <c r="M12" s="703"/>
      <c r="N12" s="708"/>
      <c r="O12" s="657"/>
    </row>
    <row r="13" spans="1:16" ht="12.75" customHeight="1">
      <c r="A13" s="665"/>
      <c r="B13" s="665"/>
      <c r="C13" s="701" t="s">
        <v>415</v>
      </c>
      <c r="D13" s="701"/>
      <c r="E13" s="681"/>
      <c r="F13" s="1390">
        <v>13.3</v>
      </c>
      <c r="G13" s="1391"/>
      <c r="H13" s="1390">
        <v>36</v>
      </c>
      <c r="I13" s="1391"/>
      <c r="J13" s="1390">
        <v>13.6</v>
      </c>
      <c r="K13" s="1390">
        <v>13</v>
      </c>
      <c r="L13" s="702">
        <f t="shared" si="0"/>
        <v>0.95588235294117652</v>
      </c>
      <c r="M13" s="703"/>
      <c r="N13" s="708"/>
      <c r="O13" s="657"/>
    </row>
    <row r="14" spans="1:16" ht="12.75" customHeight="1">
      <c r="A14" s="665"/>
      <c r="B14" s="665"/>
      <c r="C14" s="701" t="s">
        <v>416</v>
      </c>
      <c r="D14" s="701"/>
      <c r="E14" s="681"/>
      <c r="F14" s="1390">
        <v>8.1999999999999993</v>
      </c>
      <c r="G14" s="1391"/>
      <c r="H14" s="1390">
        <v>15.3</v>
      </c>
      <c r="I14" s="1392"/>
      <c r="J14" s="1390">
        <v>8.5</v>
      </c>
      <c r="K14" s="1390">
        <v>7.8</v>
      </c>
      <c r="L14" s="702">
        <f t="shared" si="0"/>
        <v>0.91764705882352937</v>
      </c>
      <c r="M14" s="703"/>
      <c r="N14" s="708"/>
      <c r="O14" s="657"/>
      <c r="P14" s="709"/>
    </row>
    <row r="15" spans="1:16" ht="12.75" customHeight="1">
      <c r="A15" s="665"/>
      <c r="B15" s="665"/>
      <c r="C15" s="701" t="s">
        <v>417</v>
      </c>
      <c r="D15" s="701"/>
      <c r="E15" s="681"/>
      <c r="F15" s="1390">
        <v>23.3</v>
      </c>
      <c r="G15" s="1391"/>
      <c r="H15" s="1390">
        <v>49.9</v>
      </c>
      <c r="I15" s="1391"/>
      <c r="J15" s="1390">
        <v>22.9</v>
      </c>
      <c r="K15" s="1390">
        <v>23.9</v>
      </c>
      <c r="L15" s="702">
        <f t="shared" si="0"/>
        <v>1.0436681222707425</v>
      </c>
      <c r="M15" s="703"/>
      <c r="N15" s="708"/>
      <c r="O15" s="657"/>
    </row>
    <row r="16" spans="1:16" ht="12.75" customHeight="1">
      <c r="A16" s="665"/>
      <c r="B16" s="665"/>
      <c r="C16" s="701" t="s">
        <v>418</v>
      </c>
      <c r="D16" s="701"/>
      <c r="E16" s="681"/>
      <c r="F16" s="1390">
        <v>11.7</v>
      </c>
      <c r="G16" s="1392"/>
      <c r="H16" s="1390">
        <v>25.1</v>
      </c>
      <c r="I16" s="1392"/>
      <c r="J16" s="1390">
        <v>12.6</v>
      </c>
      <c r="K16" s="1390">
        <v>10.8</v>
      </c>
      <c r="L16" s="702">
        <f t="shared" si="0"/>
        <v>0.85714285714285721</v>
      </c>
      <c r="M16" s="703"/>
      <c r="N16" s="708"/>
      <c r="O16" s="657"/>
    </row>
    <row r="17" spans="1:16" ht="12.75" customHeight="1">
      <c r="A17" s="665"/>
      <c r="B17" s="665"/>
      <c r="C17" s="701" t="s">
        <v>419</v>
      </c>
      <c r="D17" s="701"/>
      <c r="E17" s="681"/>
      <c r="F17" s="1390">
        <v>7.5</v>
      </c>
      <c r="G17" s="1391"/>
      <c r="H17" s="1390">
        <v>20.100000000000001</v>
      </c>
      <c r="I17" s="1391"/>
      <c r="J17" s="1390">
        <v>8.1</v>
      </c>
      <c r="K17" s="1390">
        <v>6.8</v>
      </c>
      <c r="L17" s="702">
        <f t="shared" si="0"/>
        <v>0.83950617283950624</v>
      </c>
      <c r="M17" s="703"/>
      <c r="N17" s="708"/>
      <c r="O17" s="657"/>
    </row>
    <row r="18" spans="1:16" ht="12.75" customHeight="1">
      <c r="A18" s="665"/>
      <c r="B18" s="665"/>
      <c r="C18" s="701" t="s">
        <v>420</v>
      </c>
      <c r="D18" s="701"/>
      <c r="E18" s="681"/>
      <c r="F18" s="1390">
        <v>10</v>
      </c>
      <c r="G18" s="1391"/>
      <c r="H18" s="1390">
        <v>23.3</v>
      </c>
      <c r="I18" s="1391"/>
      <c r="J18" s="1390">
        <v>9.6999999999999993</v>
      </c>
      <c r="K18" s="1390">
        <v>10.3</v>
      </c>
      <c r="L18" s="702">
        <f t="shared" si="0"/>
        <v>1.061855670103093</v>
      </c>
      <c r="M18" s="703"/>
      <c r="N18" s="708"/>
      <c r="O18" s="657"/>
    </row>
    <row r="19" spans="1:16" s="715" customFormat="1" ht="12.75" customHeight="1">
      <c r="A19" s="710"/>
      <c r="B19" s="665"/>
      <c r="C19" s="701" t="s">
        <v>421</v>
      </c>
      <c r="D19" s="701"/>
      <c r="E19" s="711"/>
      <c r="F19" s="1390">
        <v>19.899999999999999</v>
      </c>
      <c r="G19" s="1392"/>
      <c r="H19" s="1390">
        <v>48.1</v>
      </c>
      <c r="I19" s="1392"/>
      <c r="J19" s="1390">
        <v>17.600000000000001</v>
      </c>
      <c r="K19" s="1390">
        <v>23.1</v>
      </c>
      <c r="L19" s="702">
        <f t="shared" si="0"/>
        <v>1.3125</v>
      </c>
      <c r="M19" s="712"/>
      <c r="N19" s="713"/>
      <c r="O19" s="714"/>
      <c r="P19" s="706"/>
    </row>
    <row r="20" spans="1:16" ht="12.75" customHeight="1">
      <c r="A20" s="665"/>
      <c r="B20" s="665"/>
      <c r="C20" s="701" t="s">
        <v>422</v>
      </c>
      <c r="D20" s="701"/>
      <c r="E20" s="681"/>
      <c r="F20" s="1390">
        <v>5</v>
      </c>
      <c r="G20" s="1391"/>
      <c r="H20" s="1390">
        <v>9</v>
      </c>
      <c r="I20" s="1391"/>
      <c r="J20" s="1390">
        <v>5</v>
      </c>
      <c r="K20" s="1390">
        <v>5</v>
      </c>
      <c r="L20" s="702">
        <f t="shared" si="0"/>
        <v>1</v>
      </c>
      <c r="M20" s="703"/>
      <c r="N20" s="708"/>
      <c r="O20" s="657"/>
    </row>
    <row r="21" spans="1:16" s="719" customFormat="1" ht="12.75" customHeight="1">
      <c r="A21" s="716"/>
      <c r="B21" s="665"/>
      <c r="C21" s="701" t="s">
        <v>423</v>
      </c>
      <c r="D21" s="701"/>
      <c r="E21" s="693"/>
      <c r="F21" s="1390">
        <v>14.8</v>
      </c>
      <c r="G21" s="1391"/>
      <c r="H21" s="1390">
        <v>29.6</v>
      </c>
      <c r="I21" s="1391"/>
      <c r="J21" s="1390">
        <v>17.5</v>
      </c>
      <c r="K21" s="1390">
        <v>11.4</v>
      </c>
      <c r="L21" s="702">
        <f t="shared" si="0"/>
        <v>0.65142857142857147</v>
      </c>
      <c r="M21" s="712"/>
      <c r="N21" s="717"/>
      <c r="O21" s="718"/>
      <c r="P21" s="698"/>
    </row>
    <row r="22" spans="1:16" s="723" customFormat="1" ht="12.75" customHeight="1">
      <c r="A22" s="720"/>
      <c r="B22" s="720"/>
      <c r="C22" s="701" t="s">
        <v>424</v>
      </c>
      <c r="D22" s="701"/>
      <c r="E22" s="681"/>
      <c r="F22" s="1390">
        <v>9.1999999999999993</v>
      </c>
      <c r="G22" s="1391"/>
      <c r="H22" s="1390">
        <v>31.1</v>
      </c>
      <c r="I22" s="1391"/>
      <c r="J22" s="1390">
        <v>8.6999999999999993</v>
      </c>
      <c r="K22" s="1390">
        <v>9.9</v>
      </c>
      <c r="L22" s="702">
        <f t="shared" si="0"/>
        <v>1.1379310344827587</v>
      </c>
      <c r="M22" s="703"/>
      <c r="N22" s="708"/>
      <c r="O22" s="721"/>
      <c r="P22" s="722"/>
    </row>
    <row r="23" spans="1:16" ht="12.75" customHeight="1">
      <c r="A23" s="665"/>
      <c r="B23" s="665"/>
      <c r="C23" s="701" t="s">
        <v>425</v>
      </c>
      <c r="D23" s="701"/>
      <c r="E23" s="681"/>
      <c r="F23" s="1390">
        <v>5.0999999999999996</v>
      </c>
      <c r="G23" s="1391"/>
      <c r="H23" s="1390">
        <v>13.9</v>
      </c>
      <c r="I23" s="1391"/>
      <c r="J23" s="1390">
        <v>3.9</v>
      </c>
      <c r="K23" s="1390">
        <v>6.7</v>
      </c>
      <c r="L23" s="702">
        <f t="shared" si="0"/>
        <v>1.7179487179487181</v>
      </c>
      <c r="M23" s="703"/>
      <c r="N23" s="708"/>
      <c r="O23" s="657"/>
      <c r="P23" s="709"/>
    </row>
    <row r="24" spans="1:16" ht="12.75" customHeight="1">
      <c r="A24" s="665"/>
      <c r="B24" s="665"/>
      <c r="C24" s="701" t="s">
        <v>426</v>
      </c>
      <c r="D24" s="701"/>
      <c r="E24" s="681"/>
      <c r="F24" s="1390">
        <v>6.5</v>
      </c>
      <c r="G24" s="1391"/>
      <c r="H24" s="1390">
        <v>13.8</v>
      </c>
      <c r="I24" s="1391"/>
      <c r="J24" s="1390">
        <v>6</v>
      </c>
      <c r="K24" s="1390">
        <v>7.4</v>
      </c>
      <c r="L24" s="702">
        <f t="shared" si="0"/>
        <v>1.2333333333333334</v>
      </c>
      <c r="M24" s="703"/>
      <c r="N24" s="708"/>
      <c r="O24" s="657"/>
      <c r="P24" s="709"/>
    </row>
    <row r="25" spans="1:16" s="729" customFormat="1" ht="12.75" customHeight="1">
      <c r="A25" s="724"/>
      <c r="B25" s="724"/>
      <c r="C25" s="692" t="s">
        <v>106</v>
      </c>
      <c r="D25" s="692"/>
      <c r="E25" s="725"/>
      <c r="F25" s="1393">
        <v>14.8</v>
      </c>
      <c r="G25" s="1394"/>
      <c r="H25" s="1393">
        <v>35.1</v>
      </c>
      <c r="I25" s="1394"/>
      <c r="J25" s="1393">
        <v>14.9</v>
      </c>
      <c r="K25" s="1393">
        <v>14.7</v>
      </c>
      <c r="L25" s="726">
        <f t="shared" si="0"/>
        <v>0.9865771812080536</v>
      </c>
      <c r="M25" s="712"/>
      <c r="N25" s="727"/>
      <c r="O25" s="728"/>
      <c r="P25" s="663"/>
    </row>
    <row r="26" spans="1:16" s="739" customFormat="1" ht="12.75" customHeight="1">
      <c r="A26" s="730"/>
      <c r="B26" s="730"/>
      <c r="C26" s="731" t="s">
        <v>427</v>
      </c>
      <c r="D26" s="731"/>
      <c r="E26" s="732"/>
      <c r="F26" s="1395">
        <v>10.7</v>
      </c>
      <c r="G26" s="733"/>
      <c r="H26" s="1395">
        <v>21.6</v>
      </c>
      <c r="I26" s="733"/>
      <c r="J26" s="1395">
        <v>10.5</v>
      </c>
      <c r="K26" s="1395">
        <v>10.9</v>
      </c>
      <c r="L26" s="734">
        <f t="shared" si="0"/>
        <v>1.0380952380952382</v>
      </c>
      <c r="M26" s="735"/>
      <c r="N26" s="736"/>
      <c r="O26" s="737"/>
      <c r="P26" s="738"/>
    </row>
    <row r="27" spans="1:16" ht="12.75" customHeight="1">
      <c r="A27" s="665"/>
      <c r="B27" s="665"/>
      <c r="C27" s="701" t="s">
        <v>428</v>
      </c>
      <c r="D27" s="701"/>
      <c r="E27" s="681"/>
      <c r="F27" s="1390">
        <v>11.5</v>
      </c>
      <c r="G27" s="1391"/>
      <c r="H27" s="1390">
        <v>28.9</v>
      </c>
      <c r="I27" s="1391"/>
      <c r="J27" s="1390">
        <v>12.7</v>
      </c>
      <c r="K27" s="1390">
        <v>10.199999999999999</v>
      </c>
      <c r="L27" s="702">
        <f t="shared" si="0"/>
        <v>0.80314960629921262</v>
      </c>
      <c r="M27" s="703"/>
      <c r="N27" s="708"/>
      <c r="O27" s="657"/>
    </row>
    <row r="28" spans="1:16" ht="12.75" customHeight="1">
      <c r="A28" s="665"/>
      <c r="B28" s="665"/>
      <c r="C28" s="701" t="s">
        <v>429</v>
      </c>
      <c r="D28" s="701"/>
      <c r="E28" s="681"/>
      <c r="F28" s="1390">
        <v>7.9</v>
      </c>
      <c r="G28" s="1392"/>
      <c r="H28" s="1390">
        <v>14.6</v>
      </c>
      <c r="I28" s="1392"/>
      <c r="J28" s="1390">
        <v>8</v>
      </c>
      <c r="K28" s="1390">
        <v>7.9</v>
      </c>
      <c r="L28" s="702">
        <f t="shared" si="0"/>
        <v>0.98750000000000004</v>
      </c>
      <c r="M28" s="703"/>
      <c r="N28" s="708"/>
      <c r="O28" s="657"/>
    </row>
    <row r="29" spans="1:16" ht="12.75" customHeight="1">
      <c r="A29" s="665"/>
      <c r="B29" s="665"/>
      <c r="C29" s="701" t="s">
        <v>430</v>
      </c>
      <c r="D29" s="701"/>
      <c r="E29" s="740"/>
      <c r="F29" s="1390">
        <v>10.9</v>
      </c>
      <c r="G29" s="1391"/>
      <c r="H29" s="1390">
        <v>27.3</v>
      </c>
      <c r="I29" s="1391"/>
      <c r="J29" s="1390">
        <v>11.1</v>
      </c>
      <c r="K29" s="1390">
        <v>10.7</v>
      </c>
      <c r="L29" s="702">
        <f t="shared" si="0"/>
        <v>0.96396396396396389</v>
      </c>
      <c r="M29" s="703"/>
      <c r="N29" s="708"/>
      <c r="O29" s="657"/>
    </row>
    <row r="30" spans="1:16" ht="12.75" customHeight="1">
      <c r="A30" s="665"/>
      <c r="B30" s="665"/>
      <c r="C30" s="701" t="s">
        <v>431</v>
      </c>
      <c r="D30" s="701"/>
      <c r="E30" s="681"/>
      <c r="F30" s="1390">
        <v>14.7</v>
      </c>
      <c r="G30" s="1392"/>
      <c r="H30" s="1390">
        <v>29.9</v>
      </c>
      <c r="I30" s="1392"/>
      <c r="J30" s="1390">
        <v>16.7</v>
      </c>
      <c r="K30" s="1390">
        <v>12.7</v>
      </c>
      <c r="L30" s="702">
        <f t="shared" si="0"/>
        <v>0.76047904191616766</v>
      </c>
      <c r="M30" s="703"/>
      <c r="N30" s="708"/>
      <c r="O30" s="657"/>
    </row>
    <row r="31" spans="1:16" ht="12.75" customHeight="1">
      <c r="A31" s="665"/>
      <c r="B31" s="665"/>
      <c r="C31" s="701" t="s">
        <v>432</v>
      </c>
      <c r="D31" s="701"/>
      <c r="E31" s="681"/>
      <c r="F31" s="1390">
        <v>14.3</v>
      </c>
      <c r="G31" s="1392"/>
      <c r="H31" s="1390">
        <v>34.4</v>
      </c>
      <c r="I31" s="1392"/>
      <c r="J31" s="1390">
        <v>16.2</v>
      </c>
      <c r="K31" s="1390">
        <v>12.4</v>
      </c>
      <c r="L31" s="702">
        <f t="shared" si="0"/>
        <v>0.76543209876543217</v>
      </c>
      <c r="M31" s="703"/>
      <c r="N31" s="708"/>
      <c r="O31" s="657"/>
    </row>
    <row r="32" spans="1:16" s="745" customFormat="1" ht="12.75" customHeight="1">
      <c r="A32" s="741"/>
      <c r="B32" s="665"/>
      <c r="C32" s="701" t="s">
        <v>433</v>
      </c>
      <c r="D32" s="701"/>
      <c r="E32" s="711"/>
      <c r="F32" s="1390">
        <v>10.1</v>
      </c>
      <c r="G32" s="1391"/>
      <c r="H32" s="1390">
        <v>27.5</v>
      </c>
      <c r="I32" s="1391"/>
      <c r="J32" s="1390">
        <v>9.4</v>
      </c>
      <c r="K32" s="1390">
        <v>11</v>
      </c>
      <c r="L32" s="702">
        <f t="shared" si="0"/>
        <v>1.1702127659574468</v>
      </c>
      <c r="M32" s="703"/>
      <c r="N32" s="742"/>
      <c r="O32" s="743"/>
      <c r="P32" s="744"/>
    </row>
    <row r="33" spans="1:16" ht="12.75" customHeight="1">
      <c r="A33" s="665"/>
      <c r="B33" s="665"/>
      <c r="C33" s="701" t="s">
        <v>434</v>
      </c>
      <c r="D33" s="701"/>
      <c r="E33" s="681"/>
      <c r="F33" s="1390">
        <v>8.4</v>
      </c>
      <c r="G33" s="1392"/>
      <c r="H33" s="1390">
        <v>22.2</v>
      </c>
      <c r="I33" s="1392"/>
      <c r="J33" s="1390">
        <v>9</v>
      </c>
      <c r="K33" s="1390">
        <v>7.6</v>
      </c>
      <c r="L33" s="702">
        <f t="shared" si="0"/>
        <v>0.84444444444444444</v>
      </c>
      <c r="M33" s="703"/>
      <c r="N33" s="708"/>
      <c r="O33" s="657"/>
    </row>
    <row r="34" spans="1:16" ht="12.75" customHeight="1">
      <c r="A34" s="665"/>
      <c r="B34" s="665"/>
      <c r="C34" s="701" t="s">
        <v>435</v>
      </c>
      <c r="D34" s="701"/>
      <c r="E34" s="681"/>
      <c r="F34" s="1390">
        <v>6.9</v>
      </c>
      <c r="G34" s="1391"/>
      <c r="H34" s="1390">
        <v>19.8</v>
      </c>
      <c r="I34" s="1391"/>
      <c r="J34" s="1390">
        <v>6.1</v>
      </c>
      <c r="K34" s="1390">
        <v>7.8</v>
      </c>
      <c r="L34" s="702">
        <f t="shared" si="0"/>
        <v>1.278688524590164</v>
      </c>
      <c r="M34" s="703"/>
      <c r="N34" s="708"/>
      <c r="O34" s="657"/>
    </row>
    <row r="35" spans="1:16" s="719" customFormat="1" ht="12.75" customHeight="1">
      <c r="A35" s="716"/>
      <c r="B35" s="665"/>
      <c r="C35" s="701" t="s">
        <v>436</v>
      </c>
      <c r="D35" s="701"/>
      <c r="E35" s="693"/>
      <c r="F35" s="1390">
        <v>7.2</v>
      </c>
      <c r="G35" s="1391"/>
      <c r="H35" s="1390">
        <v>23.8</v>
      </c>
      <c r="I35" s="1392"/>
      <c r="J35" s="1390">
        <v>7.8</v>
      </c>
      <c r="K35" s="1390">
        <v>6.6</v>
      </c>
      <c r="L35" s="702">
        <f t="shared" si="0"/>
        <v>0.84615384615384615</v>
      </c>
      <c r="M35" s="712"/>
      <c r="N35" s="717"/>
      <c r="O35" s="718"/>
      <c r="P35" s="698"/>
    </row>
    <row r="36" spans="1:16" ht="12.75" customHeight="1">
      <c r="A36" s="665"/>
      <c r="B36" s="665"/>
      <c r="C36" s="701" t="s">
        <v>437</v>
      </c>
      <c r="D36" s="701"/>
      <c r="E36" s="681"/>
      <c r="F36" s="1390">
        <v>7.6</v>
      </c>
      <c r="G36" s="1391"/>
      <c r="H36" s="1390">
        <v>22.4</v>
      </c>
      <c r="I36" s="1391"/>
      <c r="J36" s="1390">
        <v>7.8</v>
      </c>
      <c r="K36" s="1390">
        <v>7.4</v>
      </c>
      <c r="L36" s="702">
        <f t="shared" si="0"/>
        <v>0.94871794871794879</v>
      </c>
      <c r="M36" s="703"/>
      <c r="N36" s="708"/>
      <c r="O36" s="657"/>
      <c r="P36" s="709"/>
    </row>
    <row r="37" spans="1:16" s="739" customFormat="1" ht="12.75" customHeight="1">
      <c r="A37" s="730"/>
      <c r="B37" s="730"/>
      <c r="C37" s="731" t="s">
        <v>438</v>
      </c>
      <c r="D37" s="731"/>
      <c r="E37" s="732"/>
      <c r="F37" s="1395">
        <v>10.1</v>
      </c>
      <c r="G37" s="733"/>
      <c r="H37" s="1395">
        <v>22.4</v>
      </c>
      <c r="I37" s="733"/>
      <c r="J37" s="1395">
        <v>10.1</v>
      </c>
      <c r="K37" s="1395">
        <v>10.1</v>
      </c>
      <c r="L37" s="734">
        <f t="shared" si="0"/>
        <v>1</v>
      </c>
      <c r="M37" s="735"/>
      <c r="N37" s="736"/>
      <c r="O37" s="737"/>
      <c r="P37" s="738"/>
    </row>
    <row r="38" spans="1:16" ht="23.25" customHeight="1">
      <c r="A38" s="665"/>
      <c r="B38" s="665"/>
      <c r="C38" s="701" t="s">
        <v>439</v>
      </c>
      <c r="D38" s="701"/>
      <c r="E38" s="681"/>
      <c r="F38" s="1390">
        <v>8.3000000000000007</v>
      </c>
      <c r="G38" s="1391"/>
      <c r="H38" s="1390">
        <v>16</v>
      </c>
      <c r="I38" s="1391"/>
      <c r="J38" s="1390">
        <v>8.3000000000000007</v>
      </c>
      <c r="K38" s="1390">
        <v>8.3000000000000007</v>
      </c>
      <c r="L38" s="702">
        <f t="shared" si="0"/>
        <v>1</v>
      </c>
      <c r="M38" s="703"/>
      <c r="N38" s="708"/>
      <c r="O38" s="657"/>
      <c r="P38" s="709"/>
    </row>
    <row r="39" spans="1:16" ht="12" customHeight="1">
      <c r="A39" s="665"/>
      <c r="B39" s="665"/>
      <c r="C39" s="701" t="s">
        <v>440</v>
      </c>
      <c r="D39" s="701"/>
      <c r="E39" s="681"/>
      <c r="F39" s="1390">
        <v>4.5999999999999996</v>
      </c>
      <c r="G39" s="1392"/>
      <c r="H39" s="1390" t="s">
        <v>692</v>
      </c>
      <c r="I39" s="1392"/>
      <c r="J39" s="1390">
        <v>5</v>
      </c>
      <c r="K39" s="1390">
        <v>4</v>
      </c>
      <c r="L39" s="702">
        <f t="shared" si="0"/>
        <v>0.8</v>
      </c>
      <c r="M39" s="703"/>
      <c r="N39" s="708"/>
      <c r="O39" s="657"/>
      <c r="P39" s="709"/>
    </row>
    <row r="40" spans="1:16" s="754" customFormat="1" ht="12" customHeight="1">
      <c r="A40" s="746"/>
      <c r="B40" s="665"/>
      <c r="C40" s="747"/>
      <c r="D40" s="748"/>
      <c r="E40" s="749"/>
      <c r="F40" s="750"/>
      <c r="G40" s="750"/>
      <c r="H40" s="750"/>
      <c r="I40" s="750"/>
      <c r="J40" s="751"/>
      <c r="K40" s="751"/>
      <c r="L40" s="751"/>
      <c r="M40" s="751"/>
      <c r="N40" s="752"/>
      <c r="O40" s="753"/>
      <c r="P40" s="698"/>
    </row>
    <row r="41" spans="1:16" ht="17.25" customHeight="1">
      <c r="A41" s="665"/>
      <c r="B41" s="665"/>
      <c r="C41" s="701"/>
      <c r="D41" s="701"/>
      <c r="E41" s="681"/>
      <c r="F41" s="695"/>
      <c r="G41" s="1753"/>
      <c r="H41" s="1753"/>
      <c r="I41" s="1753"/>
      <c r="J41" s="1753"/>
      <c r="K41" s="1753"/>
      <c r="L41" s="1753"/>
      <c r="M41" s="1753"/>
      <c r="N41" s="708"/>
      <c r="O41" s="657"/>
    </row>
    <row r="42" spans="1:16" ht="17.25" customHeight="1">
      <c r="A42" s="665"/>
      <c r="B42" s="665"/>
      <c r="C42" s="701"/>
      <c r="D42" s="701"/>
      <c r="E42" s="681"/>
      <c r="F42" s="695"/>
      <c r="G42" s="1753"/>
      <c r="H42" s="1753"/>
      <c r="I42" s="1753"/>
      <c r="J42" s="1753"/>
      <c r="K42" s="1753"/>
      <c r="L42" s="1753"/>
      <c r="M42" s="1753"/>
      <c r="N42" s="708"/>
      <c r="O42" s="657"/>
    </row>
    <row r="43" spans="1:16" ht="17.25" customHeight="1">
      <c r="A43" s="665"/>
      <c r="B43" s="665"/>
      <c r="C43" s="701"/>
      <c r="D43" s="701"/>
      <c r="E43" s="681"/>
      <c r="F43" s="695"/>
      <c r="G43" s="1753"/>
      <c r="H43" s="1753"/>
      <c r="I43" s="1753"/>
      <c r="J43" s="1753"/>
      <c r="K43" s="1753"/>
      <c r="L43" s="1753"/>
      <c r="M43" s="1753"/>
      <c r="N43" s="708"/>
      <c r="O43" s="657"/>
    </row>
    <row r="44" spans="1:16" ht="17.25" customHeight="1">
      <c r="A44" s="665"/>
      <c r="B44" s="665"/>
      <c r="C44" s="701"/>
      <c r="D44" s="701"/>
      <c r="E44" s="755"/>
      <c r="F44" s="695"/>
      <c r="G44" s="1753"/>
      <c r="H44" s="1753"/>
      <c r="I44" s="1753"/>
      <c r="J44" s="1753"/>
      <c r="K44" s="1753"/>
      <c r="L44" s="1753"/>
      <c r="M44" s="1753"/>
      <c r="N44" s="708"/>
      <c r="O44" s="657"/>
    </row>
    <row r="45" spans="1:16" ht="17.25" customHeight="1">
      <c r="A45" s="665"/>
      <c r="B45" s="665"/>
      <c r="C45" s="701"/>
      <c r="D45" s="701"/>
      <c r="E45" s="681"/>
      <c r="F45" s="695"/>
      <c r="G45" s="1753"/>
      <c r="H45" s="1753"/>
      <c r="I45" s="1753"/>
      <c r="J45" s="1753"/>
      <c r="K45" s="1753"/>
      <c r="L45" s="1753"/>
      <c r="M45" s="1753"/>
      <c r="N45" s="708"/>
      <c r="O45" s="657"/>
    </row>
    <row r="46" spans="1:16" ht="17.25" customHeight="1">
      <c r="A46" s="665"/>
      <c r="B46" s="665"/>
      <c r="C46" s="701"/>
      <c r="D46" s="701"/>
      <c r="E46" s="681"/>
      <c r="F46" s="695"/>
      <c r="G46" s="1753"/>
      <c r="H46" s="1753"/>
      <c r="I46" s="1753"/>
      <c r="J46" s="1753"/>
      <c r="K46" s="1753"/>
      <c r="L46" s="1753"/>
      <c r="M46" s="1753"/>
      <c r="N46" s="708"/>
      <c r="O46" s="657"/>
    </row>
    <row r="47" spans="1:16" ht="17.25" customHeight="1">
      <c r="A47" s="665"/>
      <c r="B47" s="665"/>
      <c r="C47" s="701"/>
      <c r="D47" s="701"/>
      <c r="E47" s="681"/>
      <c r="F47" s="695"/>
      <c r="G47" s="1753"/>
      <c r="H47" s="1753"/>
      <c r="I47" s="1753"/>
      <c r="J47" s="1753"/>
      <c r="K47" s="1753"/>
      <c r="L47" s="1753"/>
      <c r="M47" s="1753"/>
      <c r="N47" s="708"/>
      <c r="O47" s="657"/>
    </row>
    <row r="48" spans="1:16" ht="17.25" customHeight="1">
      <c r="A48" s="665"/>
      <c r="B48" s="665"/>
      <c r="C48" s="701"/>
      <c r="D48" s="701"/>
      <c r="E48" s="681"/>
      <c r="F48" s="695"/>
      <c r="G48" s="1753"/>
      <c r="H48" s="1753"/>
      <c r="I48" s="1753"/>
      <c r="J48" s="1753"/>
      <c r="K48" s="1753"/>
      <c r="L48" s="1753"/>
      <c r="M48" s="1753"/>
      <c r="N48" s="708"/>
      <c r="O48" s="657"/>
    </row>
    <row r="49" spans="1:16" ht="17.25" customHeight="1">
      <c r="A49" s="665"/>
      <c r="B49" s="665"/>
      <c r="C49" s="701"/>
      <c r="D49" s="701"/>
      <c r="E49" s="681"/>
      <c r="F49" s="695"/>
      <c r="G49" s="1753"/>
      <c r="H49" s="1753"/>
      <c r="I49" s="1753"/>
      <c r="J49" s="1753"/>
      <c r="K49" s="1753"/>
      <c r="L49" s="1753"/>
      <c r="M49" s="1753"/>
      <c r="N49" s="708"/>
      <c r="O49" s="657"/>
    </row>
    <row r="50" spans="1:16" ht="17.25" customHeight="1">
      <c r="A50" s="665"/>
      <c r="B50" s="665"/>
      <c r="C50" s="701"/>
      <c r="D50" s="701"/>
      <c r="E50" s="681"/>
      <c r="F50" s="695"/>
      <c r="G50" s="1753"/>
      <c r="H50" s="1753"/>
      <c r="I50" s="1753"/>
      <c r="J50" s="1753"/>
      <c r="K50" s="1753"/>
      <c r="L50" s="1753"/>
      <c r="M50" s="1753"/>
      <c r="N50" s="708"/>
      <c r="O50" s="657"/>
    </row>
    <row r="51" spans="1:16" ht="17.25" customHeight="1">
      <c r="A51" s="665"/>
      <c r="B51" s="665"/>
      <c r="C51" s="701"/>
      <c r="D51" s="701"/>
      <c r="E51" s="681"/>
      <c r="F51" s="695"/>
      <c r="G51" s="1753"/>
      <c r="H51" s="1753"/>
      <c r="I51" s="1753"/>
      <c r="J51" s="1753"/>
      <c r="K51" s="1753"/>
      <c r="L51" s="1753"/>
      <c r="M51" s="1753"/>
      <c r="N51" s="708"/>
      <c r="O51" s="657"/>
    </row>
    <row r="52" spans="1:16" ht="17.25" customHeight="1">
      <c r="A52" s="665"/>
      <c r="B52" s="665"/>
      <c r="C52" s="701"/>
      <c r="D52" s="701"/>
      <c r="E52" s="681"/>
      <c r="F52" s="695"/>
      <c r="G52" s="1753"/>
      <c r="H52" s="1753"/>
      <c r="I52" s="1753"/>
      <c r="J52" s="1753"/>
      <c r="K52" s="1753"/>
      <c r="L52" s="1753"/>
      <c r="M52" s="1753"/>
      <c r="N52" s="708"/>
      <c r="O52" s="657"/>
    </row>
    <row r="53" spans="1:16" s="745" customFormat="1" ht="17.25" customHeight="1">
      <c r="A53" s="741"/>
      <c r="B53" s="665"/>
      <c r="C53" s="701"/>
      <c r="D53" s="701"/>
      <c r="E53" s="756"/>
      <c r="F53" s="695"/>
      <c r="G53" s="1752"/>
      <c r="H53" s="1752"/>
      <c r="I53" s="1752"/>
      <c r="J53" s="1752"/>
      <c r="K53" s="1752"/>
      <c r="L53" s="1753"/>
      <c r="M53" s="1753"/>
      <c r="N53" s="742"/>
      <c r="O53" s="743"/>
      <c r="P53" s="744"/>
    </row>
    <row r="54" spans="1:16" ht="17.25" customHeight="1">
      <c r="A54" s="665"/>
      <c r="B54" s="665"/>
      <c r="C54" s="701"/>
      <c r="D54" s="701"/>
      <c r="E54" s="681"/>
      <c r="F54" s="695"/>
      <c r="G54" s="1753"/>
      <c r="H54" s="1753"/>
      <c r="I54" s="1753"/>
      <c r="J54" s="1753"/>
      <c r="K54" s="1753"/>
      <c r="L54" s="1753"/>
      <c r="M54" s="1753"/>
      <c r="N54" s="708"/>
      <c r="O54" s="657"/>
    </row>
    <row r="55" spans="1:16" ht="17.25" customHeight="1">
      <c r="A55" s="665"/>
      <c r="B55" s="665"/>
      <c r="C55" s="701"/>
      <c r="D55" s="701"/>
      <c r="E55" s="681"/>
      <c r="F55" s="695"/>
      <c r="G55" s="1752"/>
      <c r="H55" s="1752"/>
      <c r="I55" s="1752"/>
      <c r="J55" s="1752"/>
      <c r="K55" s="1752"/>
      <c r="L55" s="1753"/>
      <c r="M55" s="1753"/>
      <c r="N55" s="708"/>
      <c r="O55" s="657"/>
    </row>
    <row r="56" spans="1:16" ht="5.25" customHeight="1">
      <c r="A56" s="665"/>
      <c r="B56" s="665"/>
      <c r="C56" s="701"/>
      <c r="D56" s="701"/>
      <c r="E56" s="681"/>
      <c r="F56" s="695"/>
      <c r="G56" s="1752"/>
      <c r="H56" s="1752"/>
      <c r="I56" s="1752"/>
      <c r="J56" s="1752"/>
      <c r="K56" s="1752"/>
      <c r="L56" s="1753"/>
      <c r="M56" s="1753"/>
      <c r="N56" s="708"/>
      <c r="O56" s="657"/>
    </row>
    <row r="57" spans="1:16" ht="18.75" customHeight="1">
      <c r="A57" s="665"/>
      <c r="B57" s="665"/>
      <c r="C57" s="701"/>
      <c r="D57" s="701"/>
      <c r="E57" s="681"/>
      <c r="F57" s="695"/>
      <c r="G57" s="1753"/>
      <c r="H57" s="1753"/>
      <c r="I57" s="1753"/>
      <c r="J57" s="1753"/>
      <c r="K57" s="1753"/>
      <c r="L57" s="1753"/>
      <c r="M57" s="1753"/>
      <c r="N57" s="708"/>
      <c r="O57" s="657"/>
    </row>
    <row r="58" spans="1:16" ht="11.25" customHeight="1">
      <c r="A58" s="665"/>
      <c r="B58" s="665"/>
      <c r="C58" s="1754" t="s">
        <v>441</v>
      </c>
      <c r="D58" s="1755"/>
      <c r="E58" s="1755"/>
      <c r="F58" s="1755"/>
      <c r="G58" s="1755"/>
      <c r="H58" s="1755"/>
      <c r="I58" s="1755"/>
      <c r="J58" s="1755"/>
      <c r="K58" s="1755"/>
      <c r="L58" s="1755"/>
      <c r="M58" s="1755"/>
      <c r="N58" s="1756"/>
      <c r="O58" s="657"/>
    </row>
    <row r="59" spans="1:16" ht="21" customHeight="1" thickBot="1">
      <c r="A59" s="665"/>
      <c r="B59" s="665"/>
      <c r="C59" s="1755" t="s">
        <v>442</v>
      </c>
      <c r="D59" s="1755"/>
      <c r="E59" s="1755"/>
      <c r="F59" s="1755"/>
      <c r="G59" s="1755"/>
      <c r="H59" s="1755"/>
      <c r="I59" s="1755"/>
      <c r="J59" s="1755"/>
      <c r="K59" s="1755"/>
      <c r="L59" s="1755"/>
      <c r="M59" s="1755"/>
      <c r="N59" s="1183"/>
      <c r="O59" s="657"/>
    </row>
    <row r="60" spans="1:16" ht="13.5" customHeight="1" thickBot="1">
      <c r="A60" s="665"/>
      <c r="B60" s="665"/>
      <c r="C60" s="1748"/>
      <c r="D60" s="1749"/>
      <c r="E60" s="1749"/>
      <c r="F60" s="1749"/>
      <c r="G60" s="757"/>
      <c r="H60" s="757"/>
      <c r="I60" s="758"/>
      <c r="J60" s="758"/>
      <c r="K60" s="758"/>
      <c r="L60" s="1750" t="s">
        <v>339</v>
      </c>
      <c r="M60" s="1751"/>
      <c r="N60" s="759">
        <v>21</v>
      </c>
      <c r="O60" s="657"/>
    </row>
    <row r="64" spans="1:16" ht="8.25" customHeight="1"/>
    <row r="66" spans="14:14" ht="9" customHeight="1"/>
    <row r="67" spans="14:14" ht="8.25" customHeight="1">
      <c r="N67" s="760"/>
    </row>
    <row r="68" spans="14:14" ht="9.75" customHeight="1"/>
  </sheetData>
  <mergeCells count="39">
    <mergeCell ref="G43:K43"/>
    <mergeCell ref="L43:M43"/>
    <mergeCell ref="C7:D7"/>
    <mergeCell ref="G41:K41"/>
    <mergeCell ref="L41:M41"/>
    <mergeCell ref="G42:K42"/>
    <mergeCell ref="L42:M42"/>
    <mergeCell ref="G44:K44"/>
    <mergeCell ref="L44:M44"/>
    <mergeCell ref="G45:K45"/>
    <mergeCell ref="L45:M45"/>
    <mergeCell ref="G46:K46"/>
    <mergeCell ref="L46:M46"/>
    <mergeCell ref="G47:K47"/>
    <mergeCell ref="L47:M47"/>
    <mergeCell ref="G48:K48"/>
    <mergeCell ref="L48:M48"/>
    <mergeCell ref="G49:K49"/>
    <mergeCell ref="L49:M49"/>
    <mergeCell ref="G50:K50"/>
    <mergeCell ref="L50:M50"/>
    <mergeCell ref="G51:K51"/>
    <mergeCell ref="L51:M51"/>
    <mergeCell ref="G52:K52"/>
    <mergeCell ref="L52:M52"/>
    <mergeCell ref="G53:K53"/>
    <mergeCell ref="L53:M53"/>
    <mergeCell ref="G54:K54"/>
    <mergeCell ref="L54:M54"/>
    <mergeCell ref="G55:K55"/>
    <mergeCell ref="L55:M55"/>
    <mergeCell ref="C60:F60"/>
    <mergeCell ref="L60:M60"/>
    <mergeCell ref="G56:K56"/>
    <mergeCell ref="L56:M56"/>
    <mergeCell ref="G57:K57"/>
    <mergeCell ref="L57:M57"/>
    <mergeCell ref="C58:N58"/>
    <mergeCell ref="C59:M59"/>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2.xml><?xml version="1.0" encoding="utf-8"?>
<worksheet xmlns="http://schemas.openxmlformats.org/spreadsheetml/2006/main" xmlns:r="http://schemas.openxmlformats.org/officeDocument/2006/relationships">
  <sheetPr codeName="Folha8" enableFormatConditionsCalculation="0">
    <tabColor indexed="47"/>
  </sheetPr>
  <dimension ref="A1:R69"/>
  <sheetViews>
    <sheetView showRuler="0" topLeftCell="A22" workbookViewId="0">
      <selection activeCell="C56" sqref="C56:E56"/>
    </sheetView>
  </sheetViews>
  <sheetFormatPr defaultRowHeight="12.75"/>
  <cols>
    <col min="1" max="1" width="1" customWidth="1"/>
    <col min="2" max="2" width="2.5703125" customWidth="1"/>
    <col min="3" max="3" width="3" customWidth="1"/>
    <col min="4" max="4" width="16.7109375" customWidth="1"/>
    <col min="5" max="5" width="0.5703125" customWidth="1"/>
    <col min="6" max="6" width="13" customWidth="1"/>
    <col min="7" max="7" width="5.140625" customWidth="1"/>
    <col min="8" max="8" width="2.5703125" customWidth="1"/>
    <col min="9" max="9" width="15.28515625" customWidth="1"/>
    <col min="10" max="10" width="5.28515625" customWidth="1"/>
    <col min="11" max="11" width="10.140625" customWidth="1"/>
    <col min="12" max="12" width="22" customWidth="1"/>
    <col min="13" max="13" width="2.7109375" customWidth="1"/>
    <col min="14" max="14" width="2.42578125" customWidth="1"/>
    <col min="15" max="15" width="1" customWidth="1"/>
    <col min="17" max="17" width="13" customWidth="1"/>
  </cols>
  <sheetData>
    <row r="1" spans="1:17" ht="13.5" customHeight="1">
      <c r="A1" s="4"/>
      <c r="B1" s="28"/>
      <c r="C1" s="28"/>
      <c r="D1" s="28"/>
      <c r="E1" s="29"/>
      <c r="F1" s="29"/>
      <c r="G1" s="34" t="s">
        <v>51</v>
      </c>
      <c r="H1" s="40"/>
      <c r="I1" s="8"/>
      <c r="J1" s="8"/>
      <c r="K1" s="8"/>
      <c r="L1" s="8"/>
      <c r="M1" s="8"/>
      <c r="N1" s="8"/>
      <c r="O1" s="8"/>
    </row>
    <row r="2" spans="1:17" ht="13.5" customHeight="1">
      <c r="A2" s="4"/>
      <c r="B2" s="32"/>
      <c r="C2" s="1470"/>
      <c r="D2" s="1470"/>
      <c r="E2" s="1470"/>
      <c r="F2" s="1470"/>
      <c r="G2" s="1470"/>
      <c r="H2" s="8"/>
      <c r="I2" s="8"/>
      <c r="J2" s="8"/>
      <c r="K2" s="8"/>
      <c r="L2" s="8"/>
      <c r="M2" s="8"/>
      <c r="N2" s="8"/>
      <c r="O2" s="8"/>
    </row>
    <row r="3" spans="1:17">
      <c r="A3" s="4"/>
      <c r="B3" s="32"/>
      <c r="C3" s="1471"/>
      <c r="D3" s="1471"/>
      <c r="E3" s="1471"/>
      <c r="F3" s="1471"/>
      <c r="G3" s="1471"/>
      <c r="H3" s="1"/>
      <c r="I3" s="8"/>
      <c r="J3" s="8"/>
      <c r="K3" s="8"/>
      <c r="L3" s="8"/>
      <c r="M3" s="8"/>
      <c r="N3" s="8"/>
      <c r="O3" s="4"/>
    </row>
    <row r="4" spans="1:17" ht="12.75" customHeight="1">
      <c r="A4" s="4"/>
      <c r="B4" s="30"/>
      <c r="C4" s="1473" t="s">
        <v>63</v>
      </c>
      <c r="D4" s="1474"/>
      <c r="E4" s="1474"/>
      <c r="F4" s="1474"/>
      <c r="G4" s="1474"/>
      <c r="H4" s="1474"/>
      <c r="I4" s="8"/>
      <c r="J4" s="8"/>
      <c r="K4" s="8"/>
      <c r="L4" s="8"/>
      <c r="M4" s="33"/>
      <c r="N4" s="8"/>
      <c r="O4" s="4"/>
    </row>
    <row r="5" spans="1:17" s="12" customFormat="1" ht="16.5" customHeight="1">
      <c r="A5" s="11"/>
      <c r="B5" s="31"/>
      <c r="C5" s="1474"/>
      <c r="D5" s="1474"/>
      <c r="E5" s="1474"/>
      <c r="F5" s="1474"/>
      <c r="G5" s="1474"/>
      <c r="H5" s="1474"/>
      <c r="I5" s="8"/>
      <c r="J5" s="8"/>
      <c r="K5" s="8"/>
      <c r="L5" s="8"/>
      <c r="M5" s="33"/>
      <c r="N5" s="8"/>
      <c r="O5" s="11"/>
    </row>
    <row r="6" spans="1:17" ht="11.25" customHeight="1">
      <c r="A6" s="4"/>
      <c r="B6" s="30"/>
      <c r="C6" s="1474"/>
      <c r="D6" s="1474"/>
      <c r="E6" s="1474"/>
      <c r="F6" s="1474"/>
      <c r="G6" s="1474"/>
      <c r="H6" s="1474"/>
      <c r="I6" s="8"/>
      <c r="J6" s="8"/>
      <c r="K6" s="8"/>
      <c r="L6" s="8"/>
      <c r="M6" s="33"/>
      <c r="N6" s="8"/>
      <c r="O6" s="4"/>
    </row>
    <row r="7" spans="1:17" ht="11.25" customHeight="1">
      <c r="A7" s="4"/>
      <c r="B7" s="30"/>
      <c r="C7" s="1474"/>
      <c r="D7" s="1474"/>
      <c r="E7" s="1474"/>
      <c r="F7" s="1474"/>
      <c r="G7" s="1474"/>
      <c r="H7" s="1474"/>
      <c r="I7" s="8"/>
      <c r="J7" s="8"/>
      <c r="K7" s="8"/>
      <c r="L7" s="8"/>
      <c r="M7" s="33"/>
      <c r="N7" s="8"/>
      <c r="O7" s="4"/>
    </row>
    <row r="8" spans="1:17" ht="117" customHeight="1">
      <c r="A8" s="4"/>
      <c r="B8" s="30"/>
      <c r="C8" s="1474"/>
      <c r="D8" s="1474"/>
      <c r="E8" s="1474"/>
      <c r="F8" s="1474"/>
      <c r="G8" s="1474"/>
      <c r="H8" s="1474"/>
      <c r="I8" s="8"/>
      <c r="J8" s="8"/>
      <c r="K8" s="8"/>
      <c r="L8" s="8"/>
      <c r="M8" s="33"/>
      <c r="N8" s="8"/>
      <c r="O8" s="4"/>
    </row>
    <row r="9" spans="1:17" ht="10.5" customHeight="1">
      <c r="A9" s="4"/>
      <c r="B9" s="30"/>
      <c r="C9" s="1474"/>
      <c r="D9" s="1474"/>
      <c r="E9" s="1474"/>
      <c r="F9" s="1474"/>
      <c r="G9" s="1474"/>
      <c r="H9" s="1474"/>
      <c r="I9" s="8"/>
      <c r="J9" s="8"/>
      <c r="K9" s="8"/>
      <c r="L9" s="8"/>
      <c r="M9" s="33"/>
      <c r="N9" s="5"/>
      <c r="O9" s="4"/>
    </row>
    <row r="10" spans="1:17" ht="11.25" customHeight="1">
      <c r="A10" s="4"/>
      <c r="B10" s="30"/>
      <c r="C10" s="1474"/>
      <c r="D10" s="1474"/>
      <c r="E10" s="1474"/>
      <c r="F10" s="1474"/>
      <c r="G10" s="1474"/>
      <c r="H10" s="1474"/>
      <c r="I10" s="8"/>
      <c r="J10" s="8"/>
      <c r="K10" s="8"/>
      <c r="L10" s="8"/>
      <c r="M10" s="33"/>
      <c r="N10" s="5"/>
      <c r="O10" s="4"/>
      <c r="Q10" s="7"/>
    </row>
    <row r="11" spans="1:17" ht="3.75" customHeight="1">
      <c r="A11" s="4"/>
      <c r="B11" s="30"/>
      <c r="C11" s="1474"/>
      <c r="D11" s="1474"/>
      <c r="E11" s="1474"/>
      <c r="F11" s="1474"/>
      <c r="G11" s="1474"/>
      <c r="H11" s="1474"/>
      <c r="I11" s="8"/>
      <c r="J11" s="8"/>
      <c r="K11" s="8"/>
      <c r="L11" s="8"/>
      <c r="M11" s="33"/>
      <c r="N11" s="5"/>
      <c r="O11" s="4"/>
    </row>
    <row r="12" spans="1:17" ht="11.25" customHeight="1">
      <c r="A12" s="4"/>
      <c r="B12" s="30"/>
      <c r="C12" s="1474"/>
      <c r="D12" s="1474"/>
      <c r="E12" s="1474"/>
      <c r="F12" s="1474"/>
      <c r="G12" s="1474"/>
      <c r="H12" s="1474"/>
      <c r="I12" s="8"/>
      <c r="J12" s="8"/>
      <c r="K12" s="8"/>
      <c r="L12" s="8"/>
      <c r="M12" s="33"/>
      <c r="N12" s="5"/>
      <c r="O12" s="4"/>
    </row>
    <row r="13" spans="1:17" ht="11.25" customHeight="1">
      <c r="A13" s="4"/>
      <c r="B13" s="30"/>
      <c r="C13" s="1474"/>
      <c r="D13" s="1474"/>
      <c r="E13" s="1474"/>
      <c r="F13" s="1474"/>
      <c r="G13" s="1474"/>
      <c r="H13" s="1474"/>
      <c r="I13" s="8"/>
      <c r="J13" s="8"/>
      <c r="K13" s="8"/>
      <c r="L13" s="8"/>
      <c r="M13" s="33"/>
      <c r="N13" s="5"/>
      <c r="O13" s="4"/>
    </row>
    <row r="14" spans="1:17" ht="15.75" customHeight="1">
      <c r="A14" s="4"/>
      <c r="B14" s="30"/>
      <c r="C14" s="1474"/>
      <c r="D14" s="1474"/>
      <c r="E14" s="1474"/>
      <c r="F14" s="1474"/>
      <c r="G14" s="1474"/>
      <c r="H14" s="1474"/>
      <c r="I14" s="8"/>
      <c r="J14" s="8"/>
      <c r="K14" s="8"/>
      <c r="L14" s="8"/>
      <c r="M14" s="33"/>
      <c r="N14" s="5"/>
      <c r="O14" s="4"/>
    </row>
    <row r="15" spans="1:17" ht="22.5" customHeight="1">
      <c r="A15" s="4"/>
      <c r="B15" s="30"/>
      <c r="C15" s="1474"/>
      <c r="D15" s="1474"/>
      <c r="E15" s="1474"/>
      <c r="F15" s="1474"/>
      <c r="G15" s="1474"/>
      <c r="H15" s="1474"/>
      <c r="I15" s="8"/>
      <c r="J15" s="8"/>
      <c r="K15" s="8"/>
      <c r="L15" s="8"/>
      <c r="M15" s="33"/>
      <c r="N15" s="5"/>
      <c r="O15" s="4"/>
    </row>
    <row r="16" spans="1:17" ht="11.25" customHeight="1">
      <c r="A16" s="4"/>
      <c r="B16" s="30"/>
      <c r="C16" s="1474"/>
      <c r="D16" s="1474"/>
      <c r="E16" s="1474"/>
      <c r="F16" s="1474"/>
      <c r="G16" s="1474"/>
      <c r="H16" s="1474"/>
      <c r="I16" s="8"/>
      <c r="J16" s="8"/>
      <c r="K16" s="8"/>
      <c r="L16" s="8"/>
      <c r="M16" s="33"/>
      <c r="N16" s="5"/>
      <c r="O16" s="4"/>
    </row>
    <row r="17" spans="1:18" ht="11.25" customHeight="1">
      <c r="A17" s="4"/>
      <c r="B17" s="30"/>
      <c r="C17" s="1474"/>
      <c r="D17" s="1474"/>
      <c r="E17" s="1474"/>
      <c r="F17" s="1474"/>
      <c r="G17" s="1474"/>
      <c r="H17" s="1474"/>
      <c r="I17" s="8"/>
      <c r="J17" s="8"/>
      <c r="K17" s="8"/>
      <c r="L17" s="8"/>
      <c r="M17" s="33"/>
      <c r="N17" s="5"/>
      <c r="O17" s="4"/>
    </row>
    <row r="18" spans="1:18" ht="11.25" customHeight="1">
      <c r="A18" s="4"/>
      <c r="B18" s="30"/>
      <c r="C18" s="1474"/>
      <c r="D18" s="1474"/>
      <c r="E18" s="1474"/>
      <c r="F18" s="1474"/>
      <c r="G18" s="1474"/>
      <c r="H18" s="1474"/>
      <c r="I18" s="10"/>
      <c r="J18" s="10"/>
      <c r="K18" s="10"/>
      <c r="L18" s="10"/>
      <c r="M18" s="10"/>
      <c r="N18" s="5"/>
      <c r="O18" s="4"/>
    </row>
    <row r="19" spans="1:18" ht="11.25" customHeight="1">
      <c r="A19" s="4"/>
      <c r="B19" s="30"/>
      <c r="C19" s="1474"/>
      <c r="D19" s="1474"/>
      <c r="E19" s="1474"/>
      <c r="F19" s="1474"/>
      <c r="G19" s="1474"/>
      <c r="H19" s="1474"/>
      <c r="I19" s="35"/>
      <c r="J19" s="35"/>
      <c r="K19" s="35"/>
      <c r="L19" s="35"/>
      <c r="M19" s="35"/>
      <c r="N19" s="5"/>
      <c r="O19" s="4"/>
    </row>
    <row r="20" spans="1:18" ht="11.25" customHeight="1">
      <c r="A20" s="4"/>
      <c r="B20" s="30"/>
      <c r="C20" s="1474"/>
      <c r="D20" s="1474"/>
      <c r="E20" s="1474"/>
      <c r="F20" s="1474"/>
      <c r="G20" s="1474"/>
      <c r="H20" s="1474"/>
      <c r="I20" s="16"/>
      <c r="J20" s="16"/>
      <c r="K20" s="16"/>
      <c r="L20" s="16"/>
      <c r="M20" s="16"/>
      <c r="N20" s="5"/>
      <c r="O20" s="4"/>
    </row>
    <row r="21" spans="1:18" ht="11.25" customHeight="1">
      <c r="A21" s="4"/>
      <c r="B21" s="30"/>
      <c r="C21" s="1474"/>
      <c r="D21" s="1474"/>
      <c r="E21" s="1474"/>
      <c r="F21" s="1474"/>
      <c r="G21" s="1474"/>
      <c r="H21" s="1474"/>
      <c r="I21" s="16"/>
      <c r="J21" s="16"/>
      <c r="K21" s="16"/>
      <c r="L21" s="16"/>
      <c r="M21" s="16"/>
      <c r="N21" s="5"/>
      <c r="O21" s="4"/>
    </row>
    <row r="22" spans="1:18" ht="12" customHeight="1">
      <c r="A22" s="4"/>
      <c r="B22" s="30"/>
      <c r="C22" s="59"/>
      <c r="D22" s="59"/>
      <c r="E22" s="59"/>
      <c r="F22" s="59"/>
      <c r="G22" s="59"/>
      <c r="H22" s="59"/>
      <c r="I22" s="18"/>
      <c r="J22" s="18"/>
      <c r="K22" s="18"/>
      <c r="L22" s="18"/>
      <c r="M22" s="18"/>
      <c r="N22" s="5"/>
      <c r="O22" s="4"/>
    </row>
    <row r="23" spans="1:18" ht="26.25" customHeight="1">
      <c r="A23" s="4"/>
      <c r="B23" s="30"/>
      <c r="C23" s="59"/>
      <c r="D23" s="59"/>
      <c r="E23" s="59"/>
      <c r="F23" s="59"/>
      <c r="G23" s="59"/>
      <c r="H23" s="59"/>
      <c r="I23" s="16"/>
      <c r="J23" s="16"/>
      <c r="K23" s="16"/>
      <c r="L23" s="16"/>
      <c r="M23" s="16"/>
      <c r="N23" s="5"/>
      <c r="O23" s="4"/>
    </row>
    <row r="24" spans="1:18" ht="18" customHeight="1">
      <c r="A24" s="4"/>
      <c r="B24" s="30"/>
      <c r="C24" s="14"/>
      <c r="D24" s="18"/>
      <c r="E24" s="23"/>
      <c r="F24" s="18"/>
      <c r="G24" s="15"/>
      <c r="H24" s="18"/>
      <c r="I24" s="18"/>
      <c r="J24" s="18"/>
      <c r="K24" s="18"/>
      <c r="L24" s="18"/>
      <c r="M24" s="18"/>
      <c r="N24" s="5"/>
      <c r="O24" s="4"/>
    </row>
    <row r="25" spans="1:18" ht="18" customHeight="1">
      <c r="A25" s="4"/>
      <c r="B25" s="30"/>
      <c r="C25" s="17"/>
      <c r="D25" s="18"/>
      <c r="E25" s="13"/>
      <c r="F25" s="16"/>
      <c r="G25" s="15"/>
      <c r="H25" s="16"/>
      <c r="I25" s="16"/>
      <c r="J25" s="16"/>
      <c r="K25" s="16"/>
      <c r="L25" s="16"/>
      <c r="M25" s="16"/>
      <c r="N25" s="5"/>
      <c r="O25" s="4"/>
    </row>
    <row r="26" spans="1:18">
      <c r="A26" s="4"/>
      <c r="B26" s="30"/>
      <c r="C26" s="17"/>
      <c r="D26" s="18"/>
      <c r="E26" s="13"/>
      <c r="F26" s="16"/>
      <c r="G26" s="15"/>
      <c r="H26" s="16"/>
      <c r="I26" s="16"/>
      <c r="J26" s="16"/>
      <c r="K26" s="16"/>
      <c r="L26" s="16"/>
      <c r="M26" s="16"/>
      <c r="N26" s="5"/>
      <c r="O26" s="4"/>
    </row>
    <row r="27" spans="1:18" ht="13.5" customHeight="1">
      <c r="A27" s="4"/>
      <c r="B27" s="30"/>
      <c r="C27" s="17"/>
      <c r="D27" s="18"/>
      <c r="E27" s="13"/>
      <c r="F27" s="16"/>
      <c r="G27" s="15"/>
      <c r="H27" s="40"/>
      <c r="I27" s="39" t="s">
        <v>50</v>
      </c>
      <c r="J27" s="39"/>
      <c r="K27" s="39"/>
      <c r="L27" s="16"/>
      <c r="M27" s="16"/>
      <c r="N27" s="5"/>
      <c r="O27" s="4"/>
    </row>
    <row r="28" spans="1:18" ht="10.5" customHeight="1">
      <c r="A28" s="4"/>
      <c r="B28" s="30"/>
      <c r="C28" s="14"/>
      <c r="D28" s="18"/>
      <c r="E28" s="23"/>
      <c r="F28" s="18"/>
      <c r="G28" s="15"/>
      <c r="H28" s="18"/>
      <c r="I28" s="36"/>
      <c r="J28" s="36"/>
      <c r="K28" s="36"/>
      <c r="L28" s="36"/>
      <c r="M28" s="37"/>
      <c r="N28" s="5"/>
      <c r="O28" s="4"/>
    </row>
    <row r="29" spans="1:18" ht="16.5" customHeight="1">
      <c r="A29" s="4"/>
      <c r="B29" s="30"/>
      <c r="C29" s="14"/>
      <c r="D29" s="18"/>
      <c r="E29" s="23"/>
      <c r="F29" s="18"/>
      <c r="G29" s="15"/>
      <c r="H29" s="18"/>
      <c r="I29" s="18" t="s">
        <v>85</v>
      </c>
      <c r="J29" s="18"/>
      <c r="K29" s="18"/>
      <c r="L29" s="18"/>
      <c r="M29" s="38"/>
      <c r="N29" s="5"/>
      <c r="O29" s="4"/>
    </row>
    <row r="30" spans="1:18" ht="10.5" customHeight="1">
      <c r="A30" s="4"/>
      <c r="B30" s="30"/>
      <c r="C30" s="14"/>
      <c r="D30" s="18"/>
      <c r="E30" s="23"/>
      <c r="F30" s="18"/>
      <c r="G30" s="15"/>
      <c r="H30" s="18"/>
      <c r="I30" s="18"/>
      <c r="J30" s="18"/>
      <c r="K30" s="18"/>
      <c r="L30" s="18"/>
      <c r="M30" s="38"/>
      <c r="N30" s="5"/>
      <c r="O30" s="4"/>
      <c r="P30" s="360"/>
      <c r="Q30" s="360"/>
      <c r="R30" s="360"/>
    </row>
    <row r="31" spans="1:18" ht="16.5" customHeight="1">
      <c r="A31" s="4"/>
      <c r="B31" s="30"/>
      <c r="C31" s="17"/>
      <c r="D31" s="18"/>
      <c r="E31" s="13"/>
      <c r="F31" s="16"/>
      <c r="G31" s="15"/>
      <c r="H31" s="16"/>
      <c r="I31" s="1472" t="s">
        <v>56</v>
      </c>
      <c r="J31" s="1472"/>
      <c r="K31" s="1468" t="s">
        <v>382</v>
      </c>
      <c r="L31" s="1469"/>
      <c r="M31" s="26"/>
      <c r="N31" s="5"/>
      <c r="O31" s="4"/>
      <c r="P31" s="360"/>
      <c r="Q31" s="360"/>
      <c r="R31" s="360"/>
    </row>
    <row r="32" spans="1:18" ht="10.5" customHeight="1">
      <c r="A32" s="4"/>
      <c r="B32" s="30"/>
      <c r="C32" s="17"/>
      <c r="D32" s="18"/>
      <c r="E32" s="13"/>
      <c r="F32" s="16"/>
      <c r="G32" s="15"/>
      <c r="H32" s="16"/>
      <c r="I32" s="143"/>
      <c r="J32" s="143"/>
      <c r="K32" s="144"/>
      <c r="L32" s="144"/>
      <c r="M32" s="26"/>
      <c r="N32" s="5"/>
      <c r="O32" s="4"/>
      <c r="P32" s="360"/>
      <c r="Q32" s="360"/>
      <c r="R32" s="360"/>
    </row>
    <row r="33" spans="1:18" ht="16.5" customHeight="1">
      <c r="A33" s="4"/>
      <c r="B33" s="30"/>
      <c r="C33" s="14"/>
      <c r="D33" s="18"/>
      <c r="E33" s="23"/>
      <c r="F33" s="18"/>
      <c r="G33" s="15"/>
      <c r="H33" s="18"/>
      <c r="I33" s="1467" t="s">
        <v>39</v>
      </c>
      <c r="J33" s="1467"/>
      <c r="K33" s="1467"/>
      <c r="L33" s="1467"/>
      <c r="M33" s="38"/>
      <c r="N33" s="5"/>
      <c r="O33" s="4"/>
      <c r="P33" s="360"/>
      <c r="Q33" s="360"/>
      <c r="R33" s="360"/>
    </row>
    <row r="34" spans="1:18" ht="16.5" customHeight="1">
      <c r="A34" s="4"/>
      <c r="B34" s="30"/>
      <c r="C34" s="14"/>
      <c r="D34" s="18"/>
      <c r="E34" s="23"/>
      <c r="F34" s="18"/>
      <c r="G34" s="15"/>
      <c r="H34" s="18"/>
      <c r="I34" s="62" t="s">
        <v>55</v>
      </c>
      <c r="J34" s="141"/>
      <c r="K34" s="141"/>
      <c r="L34" s="141"/>
      <c r="M34" s="38"/>
      <c r="N34" s="5"/>
      <c r="O34" s="4"/>
    </row>
    <row r="35" spans="1:18" ht="17.25" customHeight="1">
      <c r="A35" s="4"/>
      <c r="B35" s="30"/>
      <c r="C35" s="17"/>
      <c r="D35" s="18"/>
      <c r="E35" s="13"/>
      <c r="F35" s="16"/>
      <c r="G35" s="15"/>
      <c r="H35" s="16"/>
      <c r="I35" s="1468" t="s">
        <v>58</v>
      </c>
      <c r="J35" s="1468"/>
      <c r="K35" s="1468"/>
      <c r="L35" s="1468"/>
      <c r="M35" s="26"/>
      <c r="N35" s="5"/>
      <c r="O35" s="4"/>
    </row>
    <row r="36" spans="1:18" ht="12.75" customHeight="1">
      <c r="A36" s="4"/>
      <c r="B36" s="30"/>
      <c r="C36" s="17"/>
      <c r="D36" s="18"/>
      <c r="E36" s="13"/>
      <c r="F36" s="16"/>
      <c r="G36" s="15"/>
      <c r="H36" s="16"/>
      <c r="I36" s="142" t="s">
        <v>49</v>
      </c>
      <c r="J36" s="142"/>
      <c r="K36" s="142"/>
      <c r="L36" s="142"/>
      <c r="M36" s="26"/>
      <c r="N36" s="5"/>
      <c r="O36" s="4"/>
    </row>
    <row r="37" spans="1:18" ht="12.75" customHeight="1">
      <c r="A37" s="4"/>
      <c r="B37" s="30"/>
      <c r="C37" s="17"/>
      <c r="D37" s="18"/>
      <c r="E37" s="13"/>
      <c r="F37" s="16"/>
      <c r="G37" s="15"/>
      <c r="H37" s="16"/>
      <c r="I37" s="1468" t="s">
        <v>53</v>
      </c>
      <c r="J37" s="1468"/>
      <c r="K37" s="1468"/>
      <c r="L37" s="1468"/>
      <c r="M37" s="26"/>
      <c r="N37" s="5"/>
      <c r="O37" s="4"/>
    </row>
    <row r="38" spans="1:18" ht="17.25" customHeight="1">
      <c r="A38" s="4"/>
      <c r="B38" s="30"/>
      <c r="C38" s="14"/>
      <c r="D38" s="18"/>
      <c r="E38" s="23"/>
      <c r="F38" s="18"/>
      <c r="G38" s="15"/>
      <c r="H38" s="18"/>
      <c r="I38" s="1478" t="s">
        <v>81</v>
      </c>
      <c r="J38" s="1468"/>
      <c r="K38" s="1468"/>
      <c r="L38" s="1468"/>
      <c r="M38" s="38"/>
      <c r="N38" s="5"/>
      <c r="O38" s="4"/>
    </row>
    <row r="39" spans="1:18" ht="15" customHeight="1">
      <c r="A39" s="4"/>
      <c r="B39" s="30"/>
      <c r="C39" s="17"/>
      <c r="D39" s="18"/>
      <c r="E39" s="13"/>
      <c r="F39" s="16"/>
      <c r="G39" s="15"/>
      <c r="H39" s="16"/>
      <c r="I39" s="1478" t="s">
        <v>82</v>
      </c>
      <c r="J39" s="1468"/>
      <c r="K39" s="1468"/>
      <c r="L39" s="1468"/>
      <c r="M39" s="26"/>
      <c r="N39" s="5"/>
      <c r="O39" s="4"/>
    </row>
    <row r="40" spans="1:18" ht="10.5" customHeight="1">
      <c r="A40" s="4"/>
      <c r="B40" s="30"/>
      <c r="C40" s="17"/>
      <c r="D40" s="18"/>
      <c r="E40" s="13"/>
      <c r="F40" s="16"/>
      <c r="G40" s="15"/>
      <c r="H40" s="16"/>
      <c r="I40" s="142"/>
      <c r="J40" s="142"/>
      <c r="K40" s="142"/>
      <c r="L40" s="142"/>
      <c r="M40" s="26"/>
      <c r="N40" s="5"/>
      <c r="O40" s="4"/>
    </row>
    <row r="41" spans="1:18" ht="16.5" customHeight="1">
      <c r="A41" s="4"/>
      <c r="B41" s="30"/>
      <c r="C41" s="17"/>
      <c r="D41" s="18"/>
      <c r="E41" s="13"/>
      <c r="F41" s="16"/>
      <c r="G41" s="15"/>
      <c r="H41" s="16"/>
      <c r="I41" s="1475" t="s">
        <v>68</v>
      </c>
      <c r="J41" s="1472"/>
      <c r="K41" s="1472"/>
      <c r="L41" s="1472"/>
      <c r="M41" s="26"/>
      <c r="N41" s="5"/>
      <c r="O41" s="4"/>
    </row>
    <row r="42" spans="1:18" ht="10.5" customHeight="1">
      <c r="A42" s="4"/>
      <c r="B42" s="30"/>
      <c r="C42" s="14"/>
      <c r="D42" s="18"/>
      <c r="E42" s="23"/>
      <c r="F42" s="18"/>
      <c r="G42" s="15"/>
      <c r="H42" s="18"/>
      <c r="I42" s="1477"/>
      <c r="J42" s="1477"/>
      <c r="K42" s="1477"/>
      <c r="L42" s="1477"/>
      <c r="M42" s="38"/>
      <c r="N42" s="5"/>
      <c r="O42" s="4"/>
    </row>
    <row r="43" spans="1:18" ht="16.5" customHeight="1">
      <c r="A43" s="4"/>
      <c r="B43" s="30"/>
      <c r="C43" s="17"/>
      <c r="D43" s="18"/>
      <c r="E43" s="13"/>
      <c r="F43" s="16"/>
      <c r="G43" s="15"/>
      <c r="H43" s="16"/>
      <c r="I43" s="1467" t="s">
        <v>27</v>
      </c>
      <c r="J43" s="1467"/>
      <c r="K43" s="1467"/>
      <c r="L43" s="1467"/>
      <c r="M43" s="26"/>
      <c r="N43" s="5"/>
      <c r="O43" s="4"/>
    </row>
    <row r="44" spans="1:18" ht="10.5" customHeight="1">
      <c r="A44" s="4"/>
      <c r="B44" s="30"/>
      <c r="C44" s="17"/>
      <c r="D44" s="18"/>
      <c r="E44" s="13"/>
      <c r="F44" s="16"/>
      <c r="G44" s="15"/>
      <c r="H44" s="16"/>
      <c r="I44" s="141"/>
      <c r="J44" s="141"/>
      <c r="K44" s="141"/>
      <c r="L44" s="141"/>
      <c r="M44" s="26"/>
      <c r="N44" s="5"/>
      <c r="O44" s="4"/>
    </row>
    <row r="45" spans="1:18" ht="16.5" customHeight="1">
      <c r="A45" s="4"/>
      <c r="B45" s="30"/>
      <c r="C45" s="14"/>
      <c r="D45" s="18"/>
      <c r="E45" s="23"/>
      <c r="F45" s="18"/>
      <c r="G45" s="15"/>
      <c r="H45" s="18"/>
      <c r="I45" s="1472" t="s">
        <v>23</v>
      </c>
      <c r="J45" s="1472"/>
      <c r="K45" s="1472"/>
      <c r="L45" s="1472"/>
      <c r="M45" s="38"/>
      <c r="N45" s="5"/>
      <c r="O45" s="4"/>
    </row>
    <row r="46" spans="1:18" ht="10.5" customHeight="1">
      <c r="A46" s="4"/>
      <c r="B46" s="30"/>
      <c r="C46" s="14"/>
      <c r="D46" s="18"/>
      <c r="E46" s="23"/>
      <c r="F46" s="18"/>
      <c r="G46" s="15"/>
      <c r="H46" s="18"/>
      <c r="I46" s="143"/>
      <c r="J46" s="143"/>
      <c r="K46" s="143"/>
      <c r="L46" s="143"/>
      <c r="M46" s="38"/>
      <c r="N46" s="5"/>
      <c r="O46" s="4"/>
    </row>
    <row r="47" spans="1:18" ht="16.5" customHeight="1">
      <c r="A47" s="4"/>
      <c r="B47" s="30"/>
      <c r="C47" s="17"/>
      <c r="D47" s="18"/>
      <c r="E47" s="13"/>
      <c r="F47" s="16"/>
      <c r="G47" s="15"/>
      <c r="H47" s="16"/>
      <c r="I47" s="1476" t="s">
        <v>12</v>
      </c>
      <c r="J47" s="1476"/>
      <c r="K47" s="1476"/>
      <c r="L47" s="1476"/>
      <c r="M47" s="26"/>
      <c r="N47" s="5"/>
      <c r="O47" s="4"/>
    </row>
    <row r="48" spans="1:18" ht="5.25" customHeight="1">
      <c r="A48" s="4"/>
      <c r="B48" s="30"/>
      <c r="C48" s="17"/>
      <c r="D48" s="18"/>
      <c r="E48" s="13"/>
      <c r="F48" s="16"/>
      <c r="G48" s="15"/>
      <c r="H48" s="16"/>
      <c r="I48" s="39"/>
      <c r="J48" s="39"/>
      <c r="K48" s="39"/>
      <c r="L48" s="39"/>
      <c r="M48" s="26"/>
      <c r="N48" s="5"/>
      <c r="O48" s="4"/>
    </row>
    <row r="49" spans="1:15" ht="12.75" customHeight="1">
      <c r="A49" s="4"/>
      <c r="B49" s="30"/>
      <c r="C49" s="17"/>
      <c r="D49" s="18"/>
      <c r="E49" s="13"/>
      <c r="F49" s="16"/>
      <c r="G49" s="15"/>
      <c r="H49" s="16"/>
      <c r="I49" s="4"/>
      <c r="J49" s="4"/>
      <c r="K49" s="4"/>
      <c r="L49" s="4"/>
      <c r="M49" s="26"/>
      <c r="N49" s="5"/>
      <c r="O49" s="4"/>
    </row>
    <row r="50" spans="1:15">
      <c r="A50" s="4"/>
      <c r="B50" s="30"/>
      <c r="C50" s="14"/>
      <c r="D50" s="18"/>
      <c r="E50" s="23"/>
      <c r="F50" s="18"/>
      <c r="G50" s="15"/>
      <c r="H50" s="18"/>
      <c r="I50" s="4"/>
      <c r="J50" s="4"/>
      <c r="K50" s="4"/>
      <c r="L50" s="4"/>
      <c r="M50" s="38"/>
      <c r="N50" s="5"/>
      <c r="O50" s="4"/>
    </row>
    <row r="51" spans="1:15" ht="16.5" customHeight="1">
      <c r="A51" s="4"/>
      <c r="B51" s="30"/>
      <c r="C51" s="3"/>
      <c r="D51" s="8"/>
      <c r="E51" s="5"/>
      <c r="F51" s="2"/>
      <c r="G51" s="6"/>
      <c r="H51" s="2"/>
      <c r="I51" s="56"/>
      <c r="J51" s="56"/>
      <c r="K51" s="4"/>
      <c r="M51" s="27"/>
      <c r="N51" s="5"/>
      <c r="O51" s="4"/>
    </row>
    <row r="52" spans="1:15" ht="16.5" customHeight="1">
      <c r="A52" s="4"/>
      <c r="B52" s="30"/>
      <c r="C52" s="3"/>
      <c r="D52" s="8"/>
      <c r="E52" s="5"/>
      <c r="F52" s="2"/>
      <c r="G52" s="6"/>
      <c r="H52" s="2"/>
      <c r="I52" s="56"/>
      <c r="J52" s="56"/>
      <c r="K52" s="4"/>
      <c r="L52" s="4"/>
      <c r="M52" s="27"/>
      <c r="N52" s="5"/>
      <c r="O52" s="4"/>
    </row>
    <row r="53" spans="1:15" ht="20.25" customHeight="1">
      <c r="A53" s="4"/>
      <c r="B53" s="30"/>
      <c r="C53" s="5"/>
      <c r="D53" s="5"/>
      <c r="E53" s="5"/>
      <c r="F53" s="5"/>
      <c r="G53" s="5"/>
      <c r="H53" s="5"/>
      <c r="I53" s="5"/>
      <c r="J53" s="5"/>
      <c r="K53" s="5"/>
      <c r="L53" s="5"/>
      <c r="M53" s="5"/>
      <c r="N53" s="5"/>
      <c r="O53" s="4"/>
    </row>
    <row r="54" spans="1:15">
      <c r="A54" s="4"/>
      <c r="B54" s="63">
        <v>2</v>
      </c>
      <c r="C54" s="1465" t="s">
        <v>509</v>
      </c>
      <c r="D54" s="1466"/>
      <c r="E54" s="8"/>
      <c r="F54" s="8"/>
      <c r="G54" s="8"/>
      <c r="H54" s="8"/>
      <c r="I54" s="8"/>
      <c r="J54" s="8"/>
      <c r="K54" s="8"/>
      <c r="L54" s="8"/>
      <c r="M54" s="8"/>
      <c r="O54" s="4"/>
    </row>
    <row r="65" spans="13:14" ht="8.25" customHeight="1"/>
    <row r="67" spans="13:14" ht="9" customHeight="1">
      <c r="N67" s="9"/>
    </row>
    <row r="68" spans="13:14" ht="8.25" customHeight="1">
      <c r="M68" s="1462"/>
      <c r="N68" s="1462"/>
    </row>
    <row r="69" spans="13:14" ht="9.75" customHeight="1"/>
  </sheetData>
  <customSheetViews>
    <customSheetView guid="{D8E90C30-C61D-40A7-989F-8651AA8E91E2}" showPageBreaks="1" printArea="1" showRuler="0" topLeftCell="A28">
      <selection activeCell="M6" sqref="M6"/>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showRuler="0">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87E9DA1B-1CEB-458D-87A5-C4E38BAE485A}" showPageBreaks="1" printArea="1" showRuler="0">
      <selection activeCell="EW151" sqref="EW151:FA155"/>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17">
    <mergeCell ref="M68:N68"/>
    <mergeCell ref="I47:L47"/>
    <mergeCell ref="I45:L45"/>
    <mergeCell ref="I35:L35"/>
    <mergeCell ref="I37:L37"/>
    <mergeCell ref="I42:L42"/>
    <mergeCell ref="I38:L38"/>
    <mergeCell ref="I39:L39"/>
    <mergeCell ref="C54:D54"/>
    <mergeCell ref="I33:L33"/>
    <mergeCell ref="K31:L31"/>
    <mergeCell ref="C2:G2"/>
    <mergeCell ref="C3:G3"/>
    <mergeCell ref="I31:J31"/>
    <mergeCell ref="C4:H21"/>
    <mergeCell ref="I43:L43"/>
    <mergeCell ref="I41:L41"/>
  </mergeCells>
  <phoneticPr fontId="2" type="noConversion"/>
  <printOptions horizontalCentered="1"/>
  <pageMargins left="0.15748031496062992" right="0.15748031496062992" top="0.19685039370078741" bottom="0.19685039370078741" header="0" footer="0"/>
  <pageSetup paperSize="9" orientation="portrait" r:id="rId4"/>
  <headerFooter alignWithMargins="0"/>
</worksheet>
</file>

<file path=xl/worksheets/sheet20.xml><?xml version="1.0" encoding="utf-8"?>
<worksheet xmlns="http://schemas.openxmlformats.org/spreadsheetml/2006/main" xmlns:r="http://schemas.openxmlformats.org/officeDocument/2006/relationships">
  <sheetPr enableFormatConditionsCalculation="0">
    <tabColor indexed="55"/>
  </sheetPr>
  <dimension ref="A1:BF86"/>
  <sheetViews>
    <sheetView topLeftCell="A37" workbookViewId="0">
      <selection activeCell="C56" sqref="C56:E56"/>
    </sheetView>
  </sheetViews>
  <sheetFormatPr defaultRowHeight="12.75"/>
  <cols>
    <col min="1" max="1" width="1" customWidth="1"/>
    <col min="2" max="2" width="2.5703125" customWidth="1"/>
    <col min="3" max="3" width="3" customWidth="1"/>
    <col min="4" max="4" width="10.7109375" customWidth="1"/>
    <col min="5" max="5" width="0.5703125" customWidth="1"/>
    <col min="6" max="6" width="5.85546875" customWidth="1"/>
    <col min="7" max="7" width="0.5703125" customWidth="1"/>
    <col min="8" max="8" width="5.85546875" customWidth="1"/>
    <col min="9" max="9" width="0.5703125" customWidth="1"/>
    <col min="10" max="10" width="5.7109375" customWidth="1"/>
    <col min="11" max="11" width="0.5703125" customWidth="1"/>
    <col min="12" max="12" width="5.5703125" customWidth="1"/>
    <col min="13" max="13" width="0.42578125" customWidth="1"/>
    <col min="14" max="14" width="5.7109375" customWidth="1"/>
    <col min="15" max="15" width="0.5703125" customWidth="1"/>
    <col min="16" max="16" width="6" customWidth="1"/>
    <col min="17" max="17" width="0.5703125" customWidth="1"/>
    <col min="18" max="18" width="5.7109375" customWidth="1"/>
    <col min="19" max="19" width="0.5703125" customWidth="1"/>
    <col min="20" max="20" width="5.7109375" customWidth="1"/>
    <col min="21" max="21" width="0.5703125" customWidth="1"/>
    <col min="22" max="22" width="5.85546875" style="117" customWidth="1"/>
    <col min="23" max="23" width="0.5703125" customWidth="1"/>
    <col min="24" max="24" width="5.7109375" customWidth="1"/>
    <col min="25" max="25" width="0.5703125" customWidth="1"/>
    <col min="26" max="26" width="5.7109375" customWidth="1"/>
    <col min="27" max="27" width="0.5703125" customWidth="1"/>
    <col min="28" max="28" width="5.7109375" customWidth="1"/>
    <col min="29" max="29" width="0.5703125" customWidth="1"/>
    <col min="30" max="30" width="5.7109375" customWidth="1"/>
    <col min="31" max="31" width="0.5703125" customWidth="1"/>
    <col min="32" max="32" width="2.5703125" customWidth="1"/>
    <col min="33" max="33" width="1" customWidth="1"/>
  </cols>
  <sheetData>
    <row r="1" spans="1:57" ht="13.5" customHeight="1" thickBot="1">
      <c r="A1" s="4"/>
      <c r="B1" s="29"/>
      <c r="C1" s="29"/>
      <c r="D1" s="29"/>
      <c r="E1" s="29"/>
      <c r="F1" s="29"/>
      <c r="G1" s="28"/>
      <c r="H1" s="28"/>
      <c r="I1" s="28"/>
      <c r="J1" s="28"/>
      <c r="K1" s="28"/>
      <c r="L1" s="28"/>
      <c r="M1" s="28"/>
      <c r="N1" s="28"/>
      <c r="O1" s="28"/>
      <c r="P1" s="28"/>
      <c r="Q1" s="28"/>
      <c r="R1" s="28"/>
      <c r="S1" s="28"/>
      <c r="T1" s="28"/>
      <c r="U1" s="28"/>
      <c r="V1" s="28"/>
      <c r="W1" s="28"/>
      <c r="X1" s="1490" t="s">
        <v>28</v>
      </c>
      <c r="Y1" s="1490"/>
      <c r="Z1" s="1490"/>
      <c r="AA1" s="1490"/>
      <c r="AB1" s="1490"/>
      <c r="AC1" s="1490"/>
      <c r="AD1" s="1490"/>
      <c r="AE1" s="1759"/>
      <c r="AF1" s="61"/>
      <c r="AG1" s="4"/>
      <c r="AH1" s="48"/>
      <c r="AI1" s="48"/>
      <c r="AJ1" s="48"/>
      <c r="AK1" s="48"/>
      <c r="AL1" s="48"/>
      <c r="AM1" s="48"/>
    </row>
    <row r="2" spans="1:57" ht="6" customHeight="1">
      <c r="A2" s="4"/>
      <c r="B2" s="1729"/>
      <c r="C2" s="1730"/>
      <c r="D2" s="1730"/>
      <c r="E2" s="24"/>
      <c r="F2" s="24"/>
      <c r="G2" s="24"/>
      <c r="H2" s="24"/>
      <c r="I2" s="24"/>
      <c r="J2" s="25"/>
      <c r="K2" s="25"/>
      <c r="L2" s="25"/>
      <c r="M2" s="25"/>
      <c r="N2" s="25"/>
      <c r="O2" s="25"/>
      <c r="P2" s="25"/>
      <c r="Q2" s="25"/>
      <c r="R2" s="25"/>
      <c r="S2" s="25"/>
      <c r="T2" s="25"/>
      <c r="U2" s="25"/>
      <c r="V2" s="25"/>
      <c r="W2" s="25"/>
      <c r="X2" s="25"/>
      <c r="Y2" s="25"/>
      <c r="Z2" s="19"/>
      <c r="AA2" s="19"/>
      <c r="AB2" s="19"/>
      <c r="AC2" s="19"/>
      <c r="AD2" s="19"/>
      <c r="AE2" s="19"/>
      <c r="AF2" s="192"/>
      <c r="AG2" s="4"/>
      <c r="AH2" s="48"/>
      <c r="AI2" s="48"/>
      <c r="AJ2" s="48"/>
      <c r="AK2" s="48"/>
      <c r="AL2" s="48"/>
      <c r="AM2" s="48"/>
    </row>
    <row r="3" spans="1:57" ht="12" customHeight="1">
      <c r="A3" s="4"/>
      <c r="B3" s="30"/>
      <c r="C3" s="8"/>
      <c r="D3" s="8"/>
      <c r="E3" s="8"/>
      <c r="F3" s="8"/>
      <c r="G3" s="8"/>
      <c r="H3" s="8"/>
      <c r="I3" s="8"/>
      <c r="J3" s="8"/>
      <c r="K3" s="8"/>
      <c r="L3" s="8"/>
      <c r="M3" s="8"/>
      <c r="N3" s="8"/>
      <c r="O3" s="8"/>
      <c r="P3" s="8"/>
      <c r="Q3" s="8"/>
      <c r="R3" s="8"/>
      <c r="S3" s="8"/>
      <c r="T3" s="8"/>
      <c r="U3" s="8"/>
      <c r="V3" s="8"/>
      <c r="W3" s="8"/>
      <c r="X3" s="8"/>
      <c r="Y3" s="8"/>
      <c r="Z3" s="8"/>
      <c r="AA3" s="8"/>
      <c r="AB3" s="33"/>
      <c r="AC3" s="8"/>
      <c r="AD3" s="33"/>
      <c r="AE3" s="8"/>
      <c r="AF3" s="8"/>
      <c r="AG3" s="4"/>
      <c r="AH3" s="48"/>
      <c r="AI3" s="48"/>
      <c r="AJ3" s="48"/>
      <c r="AK3" s="48"/>
      <c r="AL3" s="48"/>
      <c r="AM3" s="48"/>
    </row>
    <row r="4" spans="1:57" s="12" customFormat="1" ht="13.5" customHeight="1">
      <c r="A4" s="11"/>
      <c r="B4" s="31"/>
      <c r="C4" s="221"/>
      <c r="D4" s="140"/>
      <c r="E4" s="140"/>
      <c r="F4" s="140"/>
      <c r="G4" s="140"/>
      <c r="H4" s="140"/>
      <c r="I4" s="140"/>
      <c r="J4" s="140"/>
      <c r="K4" s="140"/>
      <c r="L4" s="140"/>
      <c r="M4" s="140"/>
      <c r="N4" s="140"/>
      <c r="O4" s="140"/>
      <c r="P4" s="140"/>
      <c r="Q4" s="140"/>
      <c r="R4" s="222"/>
      <c r="S4" s="222"/>
      <c r="T4" s="222"/>
      <c r="U4" s="222"/>
      <c r="V4" s="222"/>
      <c r="W4" s="222"/>
      <c r="X4" s="222"/>
      <c r="Y4" s="222"/>
      <c r="Z4" s="222"/>
      <c r="AA4" s="222"/>
      <c r="AB4" s="222"/>
      <c r="AC4" s="222"/>
      <c r="AD4" s="222"/>
      <c r="AE4" s="222"/>
      <c r="AF4" s="8"/>
      <c r="AG4" s="11"/>
      <c r="AH4" s="111"/>
      <c r="AI4" s="111"/>
      <c r="AJ4" s="111"/>
      <c r="AK4" s="111"/>
      <c r="AL4" s="111"/>
      <c r="AM4" s="111"/>
    </row>
    <row r="5" spans="1:57" ht="3.75" customHeight="1">
      <c r="A5" s="4"/>
      <c r="B5" s="30"/>
      <c r="C5" s="13"/>
      <c r="D5" s="13"/>
      <c r="E5" s="13"/>
      <c r="F5" s="1761"/>
      <c r="G5" s="1761"/>
      <c r="H5" s="1761"/>
      <c r="I5" s="1761"/>
      <c r="J5" s="1761"/>
      <c r="K5" s="1761"/>
      <c r="L5" s="1761"/>
      <c r="M5" s="13"/>
      <c r="N5" s="13"/>
      <c r="O5" s="13"/>
      <c r="P5" s="13"/>
      <c r="Q5" s="13"/>
      <c r="R5" s="5"/>
      <c r="S5" s="5"/>
      <c r="T5" s="5"/>
      <c r="U5" s="126"/>
      <c r="V5" s="5"/>
      <c r="W5" s="5"/>
      <c r="X5" s="5"/>
      <c r="Y5" s="5"/>
      <c r="Z5" s="5"/>
      <c r="AA5" s="5"/>
      <c r="AB5" s="5"/>
      <c r="AC5" s="5"/>
      <c r="AD5" s="5"/>
      <c r="AE5" s="5"/>
      <c r="AF5" s="8"/>
      <c r="AG5" s="4"/>
      <c r="AH5" s="48"/>
      <c r="AI5" s="48"/>
      <c r="AJ5" s="48"/>
      <c r="AK5" s="48"/>
      <c r="AL5" s="48"/>
      <c r="AM5" s="48"/>
    </row>
    <row r="6" spans="1:57" ht="9.75" customHeight="1">
      <c r="A6" s="4"/>
      <c r="B6" s="30"/>
      <c r="C6" s="13"/>
      <c r="D6" s="13"/>
      <c r="E6" s="15"/>
      <c r="F6" s="1496"/>
      <c r="G6" s="1496"/>
      <c r="H6" s="1496"/>
      <c r="I6" s="1496"/>
      <c r="J6" s="1496"/>
      <c r="K6" s="1496"/>
      <c r="L6" s="1496"/>
      <c r="M6" s="1496"/>
      <c r="N6" s="1496"/>
      <c r="O6" s="1496"/>
      <c r="P6" s="1496"/>
      <c r="Q6" s="1496"/>
      <c r="R6" s="1496"/>
      <c r="S6" s="1496"/>
      <c r="T6" s="1496"/>
      <c r="U6" s="1496"/>
      <c r="V6" s="1496"/>
      <c r="W6" s="15"/>
      <c r="X6" s="1496"/>
      <c r="Y6" s="1496"/>
      <c r="Z6" s="1496"/>
      <c r="AA6" s="1496"/>
      <c r="AB6" s="1496"/>
      <c r="AC6" s="1496"/>
      <c r="AD6" s="1496"/>
      <c r="AE6" s="15"/>
      <c r="AF6" s="8"/>
      <c r="AG6" s="4"/>
      <c r="AH6" s="48"/>
      <c r="AI6" s="48"/>
      <c r="AJ6" s="48"/>
      <c r="AK6" s="48"/>
      <c r="AL6" s="48"/>
      <c r="AM6" s="48"/>
    </row>
    <row r="7" spans="1:57" ht="12.75" customHeight="1">
      <c r="A7" s="4"/>
      <c r="B7" s="30"/>
      <c r="C7" s="13"/>
      <c r="D7" s="13"/>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5"/>
      <c r="AG7" s="4"/>
      <c r="AH7" s="48"/>
      <c r="AI7" s="234"/>
      <c r="AJ7" s="234"/>
      <c r="AK7" s="234"/>
      <c r="AL7" s="48"/>
      <c r="AM7" s="48"/>
    </row>
    <row r="8" spans="1:57" s="127" customFormat="1" ht="15" customHeight="1">
      <c r="A8" s="123"/>
      <c r="B8" s="190"/>
      <c r="C8" s="124"/>
      <c r="D8" s="125"/>
      <c r="E8" s="126"/>
      <c r="F8" s="126"/>
      <c r="G8" s="126"/>
      <c r="H8" s="126"/>
      <c r="I8" s="126"/>
      <c r="J8" s="126"/>
      <c r="K8" s="126"/>
      <c r="L8" s="126"/>
      <c r="M8" s="126"/>
      <c r="N8" s="126"/>
      <c r="O8" s="126"/>
      <c r="P8" s="126"/>
      <c r="Q8" s="126"/>
      <c r="R8" s="126"/>
      <c r="S8" s="126"/>
      <c r="T8" s="126"/>
      <c r="U8" s="126"/>
      <c r="V8" s="126"/>
      <c r="W8" s="126"/>
      <c r="X8" s="126"/>
      <c r="Y8" s="126"/>
      <c r="Z8" s="126"/>
      <c r="AA8" s="126"/>
      <c r="AB8" s="126"/>
      <c r="AC8" s="126"/>
      <c r="AD8" s="126"/>
      <c r="AE8" s="126"/>
      <c r="AF8" s="193"/>
      <c r="AG8" s="123"/>
      <c r="AH8" s="227"/>
      <c r="AI8" s="234"/>
      <c r="AJ8" s="234"/>
      <c r="AK8" s="234"/>
      <c r="AL8" s="139"/>
      <c r="AM8" s="139"/>
      <c r="AN8" s="12"/>
      <c r="AO8" s="12"/>
      <c r="AP8" s="12"/>
      <c r="AQ8" s="12"/>
      <c r="AR8"/>
      <c r="AS8" s="47"/>
      <c r="AT8" s="12"/>
      <c r="AU8" s="12"/>
      <c r="AV8" s="12"/>
      <c r="AW8" s="12"/>
      <c r="AX8" s="12"/>
      <c r="AY8" s="12"/>
      <c r="AZ8" s="12"/>
      <c r="BA8" s="12"/>
      <c r="BB8" s="12"/>
      <c r="BC8" s="12"/>
      <c r="BD8" s="12"/>
      <c r="BE8" s="12"/>
    </row>
    <row r="9" spans="1:57" ht="12" customHeight="1">
      <c r="A9" s="4"/>
      <c r="B9" s="30"/>
      <c r="C9" s="96"/>
      <c r="D9" s="18"/>
      <c r="E9" s="218"/>
      <c r="F9" s="218"/>
      <c r="G9" s="218"/>
      <c r="H9" s="218"/>
      <c r="I9" s="218"/>
      <c r="J9" s="218"/>
      <c r="K9" s="218"/>
      <c r="L9" s="218"/>
      <c r="M9" s="218"/>
      <c r="N9" s="218"/>
      <c r="O9" s="218"/>
      <c r="P9" s="218"/>
      <c r="Q9" s="218"/>
      <c r="R9" s="218"/>
      <c r="S9" s="218"/>
      <c r="T9" s="218"/>
      <c r="U9" s="218"/>
      <c r="V9" s="218"/>
      <c r="W9" s="218"/>
      <c r="X9" s="218"/>
      <c r="Y9" s="218"/>
      <c r="Z9" s="218"/>
      <c r="AA9" s="218"/>
      <c r="AB9" s="55"/>
      <c r="AC9" s="218"/>
      <c r="AD9" s="55"/>
      <c r="AE9" s="218"/>
      <c r="AF9" s="5"/>
      <c r="AG9" s="4"/>
      <c r="AH9" s="48"/>
      <c r="AI9" s="234"/>
      <c r="AJ9" s="234"/>
      <c r="AK9" s="234"/>
      <c r="AL9" s="48"/>
      <c r="AM9" s="48"/>
      <c r="AS9" s="47"/>
    </row>
    <row r="10" spans="1:57" ht="12" customHeight="1">
      <c r="A10" s="4"/>
      <c r="B10" s="30"/>
      <c r="C10" s="96"/>
      <c r="D10" s="18"/>
      <c r="E10" s="218"/>
      <c r="F10" s="218"/>
      <c r="G10" s="218"/>
      <c r="H10" s="218"/>
      <c r="I10" s="218"/>
      <c r="J10" s="218"/>
      <c r="K10" s="218"/>
      <c r="L10" s="218"/>
      <c r="M10" s="218"/>
      <c r="N10" s="218"/>
      <c r="O10" s="218"/>
      <c r="P10" s="218"/>
      <c r="Q10" s="218"/>
      <c r="R10" s="218"/>
      <c r="S10" s="218"/>
      <c r="T10" s="218"/>
      <c r="U10" s="218"/>
      <c r="V10" s="218"/>
      <c r="W10" s="218"/>
      <c r="X10" s="218"/>
      <c r="Y10" s="218"/>
      <c r="Z10" s="218"/>
      <c r="AA10" s="218"/>
      <c r="AB10" s="55"/>
      <c r="AC10" s="218"/>
      <c r="AD10" s="55"/>
      <c r="AE10" s="218"/>
      <c r="AF10" s="5"/>
      <c r="AG10" s="4"/>
      <c r="AH10" s="48"/>
      <c r="AI10" s="234"/>
      <c r="AJ10" s="234"/>
      <c r="AK10" s="234"/>
      <c r="AL10" s="48"/>
      <c r="AM10" s="48"/>
      <c r="AS10" s="47"/>
    </row>
    <row r="11" spans="1:57" ht="12" customHeight="1">
      <c r="A11" s="4"/>
      <c r="B11" s="30"/>
      <c r="C11" s="96"/>
      <c r="D11" s="18"/>
      <c r="E11" s="218"/>
      <c r="F11" s="218"/>
      <c r="G11" s="218"/>
      <c r="H11" s="218"/>
      <c r="I11" s="218"/>
      <c r="J11" s="218"/>
      <c r="K11" s="218"/>
      <c r="L11" s="218"/>
      <c r="M11" s="218"/>
      <c r="N11" s="218"/>
      <c r="O11" s="218"/>
      <c r="P11" s="218"/>
      <c r="Q11" s="218"/>
      <c r="R11" s="218"/>
      <c r="S11" s="218"/>
      <c r="T11" s="218"/>
      <c r="U11" s="218"/>
      <c r="V11" s="218"/>
      <c r="W11" s="218"/>
      <c r="X11" s="218"/>
      <c r="Y11" s="218"/>
      <c r="Z11" s="218"/>
      <c r="AA11" s="218"/>
      <c r="AB11" s="55"/>
      <c r="AC11" s="218"/>
      <c r="AD11" s="55"/>
      <c r="AE11" s="218"/>
      <c r="AF11" s="5"/>
      <c r="AG11" s="4"/>
      <c r="AH11" s="48"/>
      <c r="AI11" s="234"/>
      <c r="AJ11" s="234"/>
      <c r="AK11" s="234"/>
      <c r="AL11" s="48"/>
      <c r="AM11" s="48"/>
      <c r="AS11" s="47"/>
    </row>
    <row r="12" spans="1:57" ht="12" customHeight="1">
      <c r="A12" s="4"/>
      <c r="B12" s="30"/>
      <c r="C12" s="96"/>
      <c r="D12" s="18"/>
      <c r="E12" s="218"/>
      <c r="F12" s="218"/>
      <c r="G12" s="218"/>
      <c r="H12" s="218"/>
      <c r="I12" s="218"/>
      <c r="J12" s="218"/>
      <c r="K12" s="218"/>
      <c r="L12" s="218"/>
      <c r="M12" s="218"/>
      <c r="N12" s="218"/>
      <c r="O12" s="218"/>
      <c r="P12" s="218"/>
      <c r="Q12" s="218"/>
      <c r="R12" s="218"/>
      <c r="S12" s="218"/>
      <c r="T12" s="218"/>
      <c r="U12" s="218"/>
      <c r="V12" s="218"/>
      <c r="W12" s="218"/>
      <c r="X12" s="218"/>
      <c r="Y12" s="218"/>
      <c r="Z12" s="218"/>
      <c r="AA12" s="218"/>
      <c r="AB12" s="55"/>
      <c r="AC12" s="218"/>
      <c r="AD12" s="55"/>
      <c r="AE12" s="218"/>
      <c r="AF12" s="5"/>
      <c r="AG12" s="4"/>
      <c r="AH12" s="48"/>
      <c r="AI12" s="48"/>
      <c r="AJ12" s="48"/>
      <c r="AK12" s="48"/>
      <c r="AL12" s="48"/>
      <c r="AM12" s="48"/>
      <c r="AS12" s="47"/>
    </row>
    <row r="13" spans="1:57" ht="12" customHeight="1">
      <c r="A13" s="4"/>
      <c r="B13" s="30"/>
      <c r="C13" s="96"/>
      <c r="D13" s="18"/>
      <c r="E13" s="218"/>
      <c r="F13" s="218"/>
      <c r="G13" s="218"/>
      <c r="H13" s="218"/>
      <c r="I13" s="218"/>
      <c r="J13" s="218"/>
      <c r="K13" s="218"/>
      <c r="L13" s="218"/>
      <c r="M13" s="218"/>
      <c r="N13" s="218"/>
      <c r="O13" s="218"/>
      <c r="P13" s="218"/>
      <c r="Q13" s="218"/>
      <c r="R13" s="218"/>
      <c r="S13" s="218"/>
      <c r="T13" s="218"/>
      <c r="U13" s="218"/>
      <c r="V13" s="218"/>
      <c r="W13" s="218"/>
      <c r="X13" s="218"/>
      <c r="Y13" s="218"/>
      <c r="Z13" s="218"/>
      <c r="AA13" s="218"/>
      <c r="AB13" s="55"/>
      <c r="AC13" s="218"/>
      <c r="AD13" s="55"/>
      <c r="AE13" s="218"/>
      <c r="AF13" s="5"/>
      <c r="AG13" s="4"/>
      <c r="AH13" s="48"/>
      <c r="AI13" s="48"/>
      <c r="AJ13" s="48"/>
      <c r="AK13" s="48"/>
      <c r="AL13" s="48"/>
      <c r="AM13" s="48"/>
    </row>
    <row r="14" spans="1:57" ht="12" customHeight="1">
      <c r="A14" s="4"/>
      <c r="B14" s="30"/>
      <c r="C14" s="96"/>
      <c r="D14" s="18"/>
      <c r="E14" s="218"/>
      <c r="F14" s="218"/>
      <c r="G14" s="218"/>
      <c r="H14" s="218"/>
      <c r="I14" s="218"/>
      <c r="J14" s="218"/>
      <c r="K14" s="218"/>
      <c r="L14" s="218"/>
      <c r="M14" s="218"/>
      <c r="N14" s="218"/>
      <c r="O14" s="218"/>
      <c r="P14" s="218"/>
      <c r="Q14" s="218"/>
      <c r="R14" s="218"/>
      <c r="S14" s="218"/>
      <c r="T14" s="218"/>
      <c r="U14" s="218"/>
      <c r="V14" s="218"/>
      <c r="W14" s="218"/>
      <c r="X14" s="218"/>
      <c r="Y14" s="218"/>
      <c r="Z14" s="218"/>
      <c r="AA14" s="218"/>
      <c r="AB14" s="55"/>
      <c r="AC14" s="218"/>
      <c r="AD14" s="55"/>
      <c r="AE14" s="218"/>
      <c r="AF14" s="5"/>
      <c r="AG14" s="4"/>
      <c r="AH14" s="48"/>
      <c r="AI14" s="48"/>
      <c r="AJ14" s="48"/>
      <c r="AK14" s="48"/>
      <c r="AL14" s="48"/>
      <c r="AM14" s="48"/>
    </row>
    <row r="15" spans="1:57" ht="12" customHeight="1">
      <c r="A15" s="4"/>
      <c r="B15" s="30"/>
      <c r="C15" s="96"/>
      <c r="D15" s="18"/>
      <c r="E15" s="218"/>
      <c r="F15" s="218"/>
      <c r="G15" s="218"/>
      <c r="H15" s="218"/>
      <c r="I15" s="218"/>
      <c r="J15" s="218"/>
      <c r="K15" s="218"/>
      <c r="L15" s="218"/>
      <c r="M15" s="218"/>
      <c r="N15" s="218"/>
      <c r="O15" s="218"/>
      <c r="P15" s="218"/>
      <c r="Q15" s="218"/>
      <c r="R15" s="218"/>
      <c r="S15" s="218"/>
      <c r="T15" s="218"/>
      <c r="U15" s="218"/>
      <c r="V15" s="218"/>
      <c r="W15" s="218"/>
      <c r="X15" s="218"/>
      <c r="Y15" s="218"/>
      <c r="Z15" s="218"/>
      <c r="AA15" s="218"/>
      <c r="AB15" s="55"/>
      <c r="AC15" s="218"/>
      <c r="AD15" s="55"/>
      <c r="AE15" s="218"/>
      <c r="AF15" s="5"/>
      <c r="AG15" s="4"/>
      <c r="AH15" s="48"/>
      <c r="AI15" s="48"/>
      <c r="AJ15" s="48"/>
      <c r="AK15" s="48"/>
      <c r="AL15" s="48"/>
      <c r="AM15" s="48"/>
    </row>
    <row r="16" spans="1:57" ht="12" customHeight="1">
      <c r="A16" s="4"/>
      <c r="B16" s="30"/>
      <c r="C16" s="96"/>
      <c r="D16" s="18"/>
      <c r="E16" s="218"/>
      <c r="F16" s="218"/>
      <c r="G16" s="218"/>
      <c r="H16" s="218"/>
      <c r="I16" s="218"/>
      <c r="J16" s="218"/>
      <c r="K16" s="218"/>
      <c r="L16" s="218"/>
      <c r="M16" s="218"/>
      <c r="N16" s="218"/>
      <c r="O16" s="218"/>
      <c r="P16" s="218"/>
      <c r="Q16" s="218"/>
      <c r="R16" s="218"/>
      <c r="S16" s="218"/>
      <c r="T16" s="218"/>
      <c r="U16" s="218"/>
      <c r="V16" s="218"/>
      <c r="W16" s="218"/>
      <c r="X16" s="218"/>
      <c r="Y16" s="218"/>
      <c r="Z16" s="218"/>
      <c r="AA16" s="218"/>
      <c r="AB16" s="55"/>
      <c r="AC16" s="218"/>
      <c r="AD16" s="55"/>
      <c r="AE16" s="218"/>
      <c r="AF16" s="5"/>
      <c r="AG16" s="4"/>
      <c r="AH16" s="48"/>
      <c r="AI16" s="48"/>
      <c r="AJ16" s="48"/>
      <c r="AK16" s="48"/>
      <c r="AL16" s="48"/>
      <c r="AM16" s="48"/>
    </row>
    <row r="17" spans="1:53" ht="12" customHeight="1">
      <c r="A17" s="4"/>
      <c r="B17" s="30"/>
      <c r="C17" s="96"/>
      <c r="D17" s="18"/>
      <c r="E17" s="218"/>
      <c r="F17" s="218"/>
      <c r="G17" s="218"/>
      <c r="H17" s="218"/>
      <c r="I17" s="218"/>
      <c r="J17" s="218"/>
      <c r="K17" s="218"/>
      <c r="L17" s="218"/>
      <c r="M17" s="218"/>
      <c r="N17" s="218"/>
      <c r="O17" s="218"/>
      <c r="P17" s="218"/>
      <c r="Q17" s="218"/>
      <c r="R17" s="218"/>
      <c r="S17" s="218"/>
      <c r="T17" s="218"/>
      <c r="U17" s="218"/>
      <c r="V17" s="218"/>
      <c r="W17" s="218"/>
      <c r="X17" s="218"/>
      <c r="Y17" s="218"/>
      <c r="Z17" s="218"/>
      <c r="AA17" s="218"/>
      <c r="AB17" s="55"/>
      <c r="AC17" s="218"/>
      <c r="AD17" s="55"/>
      <c r="AE17" s="218"/>
      <c r="AF17" s="5"/>
      <c r="AG17" s="4"/>
      <c r="AH17" s="48"/>
      <c r="AI17" s="48"/>
      <c r="AJ17" s="48"/>
      <c r="AK17" s="48"/>
      <c r="AL17" s="48"/>
      <c r="AM17" s="48"/>
    </row>
    <row r="18" spans="1:53" ht="12" customHeight="1">
      <c r="A18" s="4"/>
      <c r="B18" s="30"/>
      <c r="C18" s="96"/>
      <c r="D18" s="18"/>
      <c r="E18" s="218"/>
      <c r="F18" s="218"/>
      <c r="G18" s="218"/>
      <c r="H18" s="218"/>
      <c r="I18" s="218"/>
      <c r="J18" s="218"/>
      <c r="K18" s="218"/>
      <c r="L18" s="218"/>
      <c r="M18" s="218"/>
      <c r="N18" s="218"/>
      <c r="O18" s="218"/>
      <c r="P18" s="218"/>
      <c r="Q18" s="218"/>
      <c r="R18" s="218"/>
      <c r="S18" s="218"/>
      <c r="T18" s="218"/>
      <c r="U18" s="218"/>
      <c r="V18" s="218"/>
      <c r="W18" s="218"/>
      <c r="X18" s="218"/>
      <c r="Y18" s="218"/>
      <c r="Z18" s="218"/>
      <c r="AA18" s="218"/>
      <c r="AB18" s="55"/>
      <c r="AC18" s="218"/>
      <c r="AD18" s="55"/>
      <c r="AE18" s="218"/>
      <c r="AF18" s="5"/>
      <c r="AG18" s="4"/>
      <c r="AH18" s="48"/>
      <c r="AI18" s="48"/>
      <c r="AJ18" s="48"/>
      <c r="AK18" s="48"/>
      <c r="AL18" s="48"/>
      <c r="AM18" s="48"/>
    </row>
    <row r="19" spans="1:53" ht="12" customHeight="1">
      <c r="A19" s="4"/>
      <c r="B19" s="30"/>
      <c r="C19" s="96"/>
      <c r="D19" s="18"/>
      <c r="E19" s="218"/>
      <c r="F19" s="218"/>
      <c r="G19" s="218"/>
      <c r="H19" s="218"/>
      <c r="I19" s="218"/>
      <c r="J19" s="218"/>
      <c r="K19" s="218"/>
      <c r="L19" s="218"/>
      <c r="M19" s="218"/>
      <c r="N19" s="218"/>
      <c r="O19" s="218"/>
      <c r="P19" s="218"/>
      <c r="Q19" s="218"/>
      <c r="R19" s="218"/>
      <c r="S19" s="218"/>
      <c r="T19" s="218"/>
      <c r="U19" s="218"/>
      <c r="V19" s="218"/>
      <c r="W19" s="218"/>
      <c r="X19" s="218"/>
      <c r="Y19" s="218"/>
      <c r="Z19" s="218"/>
      <c r="AA19" s="218"/>
      <c r="AB19" s="55"/>
      <c r="AC19" s="218"/>
      <c r="AD19" s="55"/>
      <c r="AE19" s="218"/>
      <c r="AF19" s="5"/>
      <c r="AG19" s="4"/>
      <c r="AH19" s="48"/>
      <c r="AI19" s="48"/>
      <c r="AJ19" s="48"/>
      <c r="AK19" s="48"/>
      <c r="AL19" s="48"/>
      <c r="AM19" s="48"/>
    </row>
    <row r="20" spans="1:53" ht="12" customHeight="1">
      <c r="A20" s="4"/>
      <c r="B20" s="30"/>
      <c r="C20" s="96"/>
      <c r="D20" s="18"/>
      <c r="E20" s="218"/>
      <c r="F20" s="218"/>
      <c r="G20" s="218"/>
      <c r="H20" s="218"/>
      <c r="I20" s="218"/>
      <c r="J20" s="218"/>
      <c r="K20" s="218"/>
      <c r="L20" s="218"/>
      <c r="M20" s="218"/>
      <c r="N20" s="218"/>
      <c r="O20" s="218"/>
      <c r="P20" s="218"/>
      <c r="Q20" s="218"/>
      <c r="R20" s="218"/>
      <c r="S20" s="218"/>
      <c r="T20" s="218"/>
      <c r="U20" s="218"/>
      <c r="V20" s="218"/>
      <c r="W20" s="218"/>
      <c r="X20" s="218"/>
      <c r="Y20" s="218"/>
      <c r="Z20" s="218"/>
      <c r="AA20" s="218"/>
      <c r="AB20" s="55"/>
      <c r="AC20" s="218"/>
      <c r="AD20" s="55"/>
      <c r="AE20" s="218"/>
      <c r="AF20" s="5"/>
      <c r="AG20" s="4"/>
      <c r="AH20" s="48"/>
      <c r="AI20" s="48"/>
      <c r="AJ20" s="48"/>
      <c r="AK20" s="48"/>
      <c r="AL20" s="48"/>
      <c r="AM20" s="48"/>
    </row>
    <row r="21" spans="1:53" ht="12" customHeight="1">
      <c r="A21" s="4"/>
      <c r="B21" s="30"/>
      <c r="C21" s="96"/>
      <c r="D21" s="18"/>
      <c r="E21" s="218"/>
      <c r="F21" s="218"/>
      <c r="G21" s="218"/>
      <c r="H21" s="218"/>
      <c r="I21" s="218"/>
      <c r="J21" s="218"/>
      <c r="K21" s="218"/>
      <c r="L21" s="218"/>
      <c r="M21" s="218"/>
      <c r="N21" s="218"/>
      <c r="O21" s="218"/>
      <c r="P21" s="218"/>
      <c r="Q21" s="218"/>
      <c r="R21" s="218"/>
      <c r="S21" s="218"/>
      <c r="T21" s="218"/>
      <c r="U21" s="218"/>
      <c r="V21" s="218"/>
      <c r="W21" s="218"/>
      <c r="X21" s="218"/>
      <c r="Y21" s="218"/>
      <c r="Z21" s="218"/>
      <c r="AA21" s="218"/>
      <c r="AB21" s="55"/>
      <c r="AC21" s="218"/>
      <c r="AD21" s="55"/>
      <c r="AE21" s="218"/>
      <c r="AF21" s="5"/>
      <c r="AG21" s="4"/>
      <c r="AH21" s="48"/>
      <c r="AI21" s="48"/>
      <c r="AJ21" s="48"/>
      <c r="AK21" s="48"/>
      <c r="AL21" s="48"/>
      <c r="AM21" s="48"/>
    </row>
    <row r="22" spans="1:53" ht="12" customHeight="1">
      <c r="A22" s="4"/>
      <c r="B22" s="30"/>
      <c r="C22" s="96"/>
      <c r="D22" s="18"/>
      <c r="E22" s="218"/>
      <c r="F22" s="218"/>
      <c r="G22" s="218"/>
      <c r="H22" s="218"/>
      <c r="I22" s="218"/>
      <c r="J22" s="218"/>
      <c r="K22" s="218"/>
      <c r="L22" s="218"/>
      <c r="M22" s="218"/>
      <c r="N22" s="218"/>
      <c r="O22" s="218"/>
      <c r="P22" s="218"/>
      <c r="Q22" s="218"/>
      <c r="R22" s="218"/>
      <c r="S22" s="218"/>
      <c r="T22" s="218"/>
      <c r="U22" s="218"/>
      <c r="V22" s="218"/>
      <c r="W22" s="218"/>
      <c r="X22" s="218"/>
      <c r="Y22" s="218"/>
      <c r="Z22" s="218"/>
      <c r="AA22" s="218"/>
      <c r="AB22" s="55"/>
      <c r="AC22" s="218"/>
      <c r="AD22" s="55"/>
      <c r="AE22" s="218"/>
      <c r="AF22" s="5"/>
      <c r="AG22" s="4"/>
      <c r="AH22" s="48"/>
      <c r="AI22" s="48"/>
      <c r="AJ22" s="48"/>
      <c r="AK22" s="48"/>
      <c r="AL22" s="48"/>
      <c r="AM22" s="48"/>
    </row>
    <row r="23" spans="1:53" ht="12" customHeight="1">
      <c r="A23" s="4"/>
      <c r="B23" s="30"/>
      <c r="C23" s="96"/>
      <c r="D23" s="18"/>
      <c r="E23" s="218"/>
      <c r="F23" s="218"/>
      <c r="G23" s="218"/>
      <c r="H23" s="218"/>
      <c r="I23" s="218"/>
      <c r="J23" s="218"/>
      <c r="K23" s="218"/>
      <c r="L23" s="218"/>
      <c r="M23" s="218"/>
      <c r="N23" s="218"/>
      <c r="O23" s="218"/>
      <c r="P23" s="218"/>
      <c r="Q23" s="218"/>
      <c r="R23" s="218"/>
      <c r="S23" s="218"/>
      <c r="T23" s="218"/>
      <c r="U23" s="218"/>
      <c r="V23" s="218"/>
      <c r="W23" s="218"/>
      <c r="X23" s="218"/>
      <c r="Y23" s="218"/>
      <c r="Z23" s="218"/>
      <c r="AA23" s="218"/>
      <c r="AB23" s="55"/>
      <c r="AC23" s="218"/>
      <c r="AD23" s="55"/>
      <c r="AE23" s="218"/>
      <c r="AF23" s="5"/>
      <c r="AG23" s="4"/>
      <c r="AH23" s="48"/>
      <c r="AI23" s="48"/>
      <c r="AJ23" s="48"/>
      <c r="AK23" s="48"/>
      <c r="AL23" s="48"/>
      <c r="AM23" s="48"/>
    </row>
    <row r="24" spans="1:53" ht="12" customHeight="1">
      <c r="A24" s="4"/>
      <c r="B24" s="30"/>
      <c r="C24" s="96"/>
      <c r="D24" s="18"/>
      <c r="E24" s="218"/>
      <c r="F24" s="218"/>
      <c r="G24" s="218"/>
      <c r="H24" s="218"/>
      <c r="I24" s="218"/>
      <c r="J24" s="218"/>
      <c r="K24" s="218"/>
      <c r="L24" s="218"/>
      <c r="M24" s="218"/>
      <c r="N24" s="218"/>
      <c r="O24" s="218"/>
      <c r="P24" s="218"/>
      <c r="Q24" s="218"/>
      <c r="R24" s="218"/>
      <c r="S24" s="218"/>
      <c r="T24" s="218"/>
      <c r="U24" s="218"/>
      <c r="V24" s="218"/>
      <c r="W24" s="218"/>
      <c r="X24" s="218"/>
      <c r="Y24" s="218"/>
      <c r="Z24" s="218"/>
      <c r="AA24" s="218"/>
      <c r="AB24" s="55"/>
      <c r="AC24" s="218"/>
      <c r="AD24" s="55"/>
      <c r="AE24" s="218"/>
      <c r="AF24" s="5"/>
      <c r="AG24" s="4"/>
      <c r="AH24" s="48"/>
      <c r="AI24" s="48"/>
      <c r="AJ24" s="48"/>
      <c r="AK24" s="48"/>
      <c r="AL24" s="48"/>
      <c r="AM24" s="48"/>
    </row>
    <row r="25" spans="1:53" ht="12" customHeight="1">
      <c r="A25" s="4"/>
      <c r="B25" s="30"/>
      <c r="C25" s="96"/>
      <c r="D25" s="18"/>
      <c r="E25" s="218"/>
      <c r="F25" s="218"/>
      <c r="G25" s="218"/>
      <c r="H25" s="218"/>
      <c r="I25" s="218"/>
      <c r="J25" s="218"/>
      <c r="K25" s="218"/>
      <c r="L25" s="218"/>
      <c r="M25" s="218"/>
      <c r="N25" s="218"/>
      <c r="O25" s="218"/>
      <c r="P25" s="218"/>
      <c r="Q25" s="218"/>
      <c r="R25" s="218"/>
      <c r="S25" s="218"/>
      <c r="T25" s="218"/>
      <c r="U25" s="218"/>
      <c r="V25" s="218"/>
      <c r="W25" s="218"/>
      <c r="X25" s="218"/>
      <c r="Y25" s="218"/>
      <c r="Z25" s="218"/>
      <c r="AA25" s="218"/>
      <c r="AB25" s="55"/>
      <c r="AC25" s="218"/>
      <c r="AD25" s="55"/>
      <c r="AE25" s="218"/>
      <c r="AF25" s="5"/>
      <c r="AG25" s="4"/>
      <c r="AH25" s="48"/>
      <c r="AI25" s="48"/>
      <c r="AJ25" s="48"/>
      <c r="AK25" s="48"/>
      <c r="AL25" s="48"/>
      <c r="AM25" s="48"/>
    </row>
    <row r="26" spans="1:53" ht="12" customHeight="1">
      <c r="A26" s="4"/>
      <c r="B26" s="30"/>
      <c r="C26" s="96"/>
      <c r="D26" s="18"/>
      <c r="E26" s="218"/>
      <c r="F26" s="218"/>
      <c r="G26" s="218"/>
      <c r="H26" s="218"/>
      <c r="I26" s="218"/>
      <c r="J26" s="218"/>
      <c r="K26" s="218"/>
      <c r="L26" s="218"/>
      <c r="M26" s="218"/>
      <c r="N26" s="218"/>
      <c r="O26" s="218"/>
      <c r="P26" s="218"/>
      <c r="Q26" s="218"/>
      <c r="R26" s="218"/>
      <c r="S26" s="218"/>
      <c r="T26" s="218"/>
      <c r="U26" s="218"/>
      <c r="V26" s="218"/>
      <c r="W26" s="218"/>
      <c r="X26" s="218"/>
      <c r="Y26" s="218"/>
      <c r="Z26" s="218"/>
      <c r="AA26" s="218"/>
      <c r="AB26" s="55"/>
      <c r="AC26" s="218"/>
      <c r="AD26" s="55"/>
      <c r="AE26" s="218"/>
      <c r="AF26" s="5"/>
      <c r="AG26" s="4"/>
      <c r="AH26" s="48"/>
      <c r="AI26" s="48"/>
      <c r="AJ26" s="48"/>
      <c r="AK26" s="48"/>
      <c r="AL26" s="48"/>
      <c r="AM26" s="48"/>
    </row>
    <row r="27" spans="1:53" ht="12" customHeight="1">
      <c r="A27" s="4"/>
      <c r="B27" s="30"/>
      <c r="C27" s="96"/>
      <c r="D27" s="18"/>
      <c r="E27" s="218"/>
      <c r="F27" s="218"/>
      <c r="G27" s="218"/>
      <c r="H27" s="218"/>
      <c r="I27" s="218"/>
      <c r="J27" s="218"/>
      <c r="K27" s="218"/>
      <c r="L27" s="218"/>
      <c r="M27" s="218"/>
      <c r="N27" s="218"/>
      <c r="O27" s="218"/>
      <c r="P27" s="218"/>
      <c r="Q27" s="218"/>
      <c r="R27" s="218"/>
      <c r="S27" s="218"/>
      <c r="T27" s="218"/>
      <c r="U27" s="218"/>
      <c r="V27" s="218"/>
      <c r="W27" s="218"/>
      <c r="X27" s="218"/>
      <c r="Y27" s="218"/>
      <c r="Z27" s="218"/>
      <c r="AA27" s="218"/>
      <c r="AB27" s="55"/>
      <c r="AC27" s="218"/>
      <c r="AD27" s="55"/>
      <c r="AE27" s="218"/>
      <c r="AF27" s="5"/>
      <c r="AG27" s="4"/>
      <c r="AH27" s="48"/>
      <c r="AI27" s="48"/>
      <c r="AJ27" s="48"/>
      <c r="AK27" s="48"/>
      <c r="AL27" s="48"/>
      <c r="AM27" s="48"/>
    </row>
    <row r="28" spans="1:53" ht="12" customHeight="1">
      <c r="A28" s="4"/>
      <c r="B28" s="30"/>
      <c r="C28" s="96"/>
      <c r="D28" s="18"/>
      <c r="E28" s="218"/>
      <c r="F28" s="218"/>
      <c r="G28" s="218"/>
      <c r="H28" s="218"/>
      <c r="I28" s="218"/>
      <c r="J28" s="218"/>
      <c r="K28" s="218"/>
      <c r="L28" s="218"/>
      <c r="M28" s="218"/>
      <c r="N28" s="218"/>
      <c r="O28" s="218"/>
      <c r="P28" s="218"/>
      <c r="Q28" s="218"/>
      <c r="R28" s="218"/>
      <c r="S28" s="218"/>
      <c r="T28" s="218"/>
      <c r="U28" s="218"/>
      <c r="V28" s="218"/>
      <c r="W28" s="218"/>
      <c r="X28" s="218"/>
      <c r="Y28" s="218"/>
      <c r="Z28" s="218"/>
      <c r="AA28" s="218"/>
      <c r="AB28" s="55"/>
      <c r="AC28" s="218"/>
      <c r="AD28" s="55"/>
      <c r="AE28" s="218"/>
      <c r="AF28" s="5"/>
      <c r="AG28" s="4"/>
      <c r="AH28" s="48"/>
      <c r="AI28" s="48"/>
      <c r="AJ28" s="48"/>
      <c r="AK28" s="48"/>
      <c r="AL28" s="48"/>
      <c r="AM28" s="48"/>
      <c r="AR28" s="50"/>
      <c r="AS28" s="108"/>
    </row>
    <row r="29" spans="1:53" ht="6" customHeight="1">
      <c r="A29" s="4"/>
      <c r="B29" s="30"/>
      <c r="C29" s="96"/>
      <c r="D29" s="18"/>
      <c r="E29" s="18"/>
      <c r="F29" s="18"/>
      <c r="G29" s="18"/>
      <c r="H29" s="18"/>
      <c r="I29" s="18"/>
      <c r="J29" s="18"/>
      <c r="K29" s="18"/>
      <c r="L29" s="18"/>
      <c r="M29" s="18"/>
      <c r="N29" s="18"/>
      <c r="O29" s="18"/>
      <c r="P29" s="18"/>
      <c r="Q29" s="18"/>
      <c r="R29" s="16"/>
      <c r="S29" s="16"/>
      <c r="T29" s="16"/>
      <c r="U29" s="16"/>
      <c r="V29" s="45"/>
      <c r="W29" s="16"/>
      <c r="X29" s="16"/>
      <c r="Y29" s="16"/>
      <c r="Z29" s="16"/>
      <c r="AA29" s="16"/>
      <c r="AB29" s="16"/>
      <c r="AC29" s="16"/>
      <c r="AD29" s="16"/>
      <c r="AE29" s="16"/>
      <c r="AF29" s="5"/>
      <c r="AG29" s="4"/>
      <c r="AH29" s="48"/>
      <c r="AI29" s="48"/>
      <c r="AJ29" s="48"/>
      <c r="AK29" s="48"/>
      <c r="AL29" s="48"/>
      <c r="AM29" s="48"/>
    </row>
    <row r="30" spans="1:53" ht="6" customHeight="1">
      <c r="A30" s="4"/>
      <c r="B30" s="30"/>
      <c r="C30" s="115"/>
      <c r="D30" s="18"/>
      <c r="E30" s="18"/>
      <c r="F30" s="18"/>
      <c r="G30" s="18"/>
      <c r="H30" s="18"/>
      <c r="I30" s="18"/>
      <c r="J30" s="18"/>
      <c r="K30" s="18"/>
      <c r="L30" s="18"/>
      <c r="M30" s="18"/>
      <c r="N30" s="18"/>
      <c r="O30" s="18"/>
      <c r="P30" s="18"/>
      <c r="Q30" s="18"/>
      <c r="R30" s="16"/>
      <c r="S30" s="16"/>
      <c r="T30" s="16"/>
      <c r="U30" s="16"/>
      <c r="V30" s="45"/>
      <c r="W30" s="16"/>
      <c r="X30" s="16"/>
      <c r="Y30" s="16"/>
      <c r="Z30" s="16"/>
      <c r="AA30" s="16"/>
      <c r="AB30" s="16"/>
      <c r="AC30" s="16"/>
      <c r="AD30" s="16"/>
      <c r="AE30" s="16"/>
      <c r="AF30" s="5"/>
      <c r="AG30" s="4"/>
      <c r="AH30" s="48"/>
      <c r="AI30" s="48"/>
      <c r="AJ30" s="48"/>
      <c r="AK30" s="48"/>
      <c r="AL30" s="48"/>
      <c r="AM30" s="48"/>
    </row>
    <row r="31" spans="1:53" ht="9" customHeight="1">
      <c r="A31" s="4"/>
      <c r="B31" s="30"/>
      <c r="C31" s="104"/>
      <c r="D31" s="104"/>
      <c r="E31" s="104"/>
      <c r="F31" s="104"/>
      <c r="G31" s="104"/>
      <c r="H31" s="104"/>
      <c r="I31" s="104"/>
      <c r="J31" s="18"/>
      <c r="K31" s="18"/>
      <c r="L31" s="18"/>
      <c r="M31" s="18"/>
      <c r="N31" s="18"/>
      <c r="O31" s="18"/>
      <c r="P31" s="18"/>
      <c r="Q31" s="18"/>
      <c r="R31" s="16"/>
      <c r="S31" s="16"/>
      <c r="T31" s="16"/>
      <c r="U31" s="16"/>
      <c r="V31" s="45"/>
      <c r="W31" s="16"/>
      <c r="X31" s="16"/>
      <c r="Y31" s="16"/>
      <c r="Z31" s="16"/>
      <c r="AA31" s="16"/>
      <c r="AB31" s="16"/>
      <c r="AC31" s="16"/>
      <c r="AD31" s="16"/>
      <c r="AE31" s="16"/>
      <c r="AF31" s="5"/>
      <c r="AG31" s="4"/>
      <c r="AH31" s="48"/>
      <c r="AI31" s="48"/>
      <c r="AJ31" s="48"/>
      <c r="AK31" s="48"/>
      <c r="AL31" s="48"/>
      <c r="AM31" s="48"/>
    </row>
    <row r="32" spans="1:53" ht="12.75" customHeight="1">
      <c r="A32" s="4"/>
      <c r="B32" s="30"/>
      <c r="C32" s="96"/>
      <c r="D32" s="18"/>
      <c r="E32" s="18"/>
      <c r="F32" s="18"/>
      <c r="G32" s="18"/>
      <c r="H32" s="18"/>
      <c r="I32" s="18"/>
      <c r="J32" s="18"/>
      <c r="K32" s="18"/>
      <c r="L32" s="18"/>
      <c r="M32" s="18"/>
      <c r="N32" s="18"/>
      <c r="O32" s="18"/>
      <c r="P32" s="18"/>
      <c r="Q32" s="18"/>
      <c r="R32" s="16"/>
      <c r="S32" s="16"/>
      <c r="T32" s="16"/>
      <c r="U32" s="16"/>
      <c r="V32" s="45"/>
      <c r="W32" s="16"/>
      <c r="X32" s="16"/>
      <c r="Y32" s="16"/>
      <c r="Z32" s="16"/>
      <c r="AA32" s="16"/>
      <c r="AB32" s="16"/>
      <c r="AC32" s="16"/>
      <c r="AD32" s="16"/>
      <c r="AE32" s="16"/>
      <c r="AF32" s="5"/>
      <c r="AG32" s="4"/>
      <c r="AH32" s="228"/>
      <c r="AI32" s="229"/>
      <c r="AJ32" s="229"/>
      <c r="AK32" s="229"/>
      <c r="AL32" s="230"/>
      <c r="AM32" s="228"/>
      <c r="AN32" s="54"/>
      <c r="AO32" s="54"/>
      <c r="AP32" s="54"/>
      <c r="AQ32" s="54"/>
      <c r="AR32" s="54"/>
      <c r="AS32" s="54"/>
      <c r="AT32" s="54"/>
      <c r="AU32" s="54"/>
      <c r="AV32" s="54"/>
      <c r="AW32" s="54"/>
      <c r="AX32" s="54"/>
      <c r="AY32" s="54"/>
      <c r="AZ32" s="54"/>
      <c r="BA32" s="54"/>
    </row>
    <row r="33" spans="1:58" ht="12.75" customHeight="1">
      <c r="A33" s="4"/>
      <c r="B33" s="30"/>
      <c r="C33" s="96"/>
      <c r="D33" s="18"/>
      <c r="E33" s="18"/>
      <c r="F33" s="18"/>
      <c r="G33" s="18"/>
      <c r="H33" s="18"/>
      <c r="I33" s="18"/>
      <c r="J33" s="18"/>
      <c r="K33" s="18"/>
      <c r="L33" s="18"/>
      <c r="M33" s="18"/>
      <c r="N33" s="18"/>
      <c r="O33" s="18"/>
      <c r="P33" s="18"/>
      <c r="Q33" s="18"/>
      <c r="R33" s="16"/>
      <c r="S33" s="16"/>
      <c r="T33" s="16"/>
      <c r="U33" s="16"/>
      <c r="V33" s="45"/>
      <c r="W33" s="16"/>
      <c r="X33" s="16"/>
      <c r="Y33" s="16"/>
      <c r="Z33" s="16"/>
      <c r="AA33" s="16"/>
      <c r="AB33" s="16"/>
      <c r="AC33" s="16"/>
      <c r="AD33" s="16"/>
      <c r="AE33" s="16"/>
      <c r="AF33" s="5"/>
      <c r="AG33" s="4"/>
      <c r="AH33" s="228"/>
      <c r="AI33" s="48"/>
      <c r="AJ33" s="48"/>
      <c r="AK33" s="48"/>
      <c r="AL33" s="48"/>
      <c r="AM33" s="48"/>
    </row>
    <row r="34" spans="1:58" ht="15.75" customHeight="1">
      <c r="A34" s="4"/>
      <c r="B34" s="30"/>
      <c r="C34" s="96"/>
      <c r="D34" s="18"/>
      <c r="E34" s="18"/>
      <c r="F34" s="18"/>
      <c r="G34" s="18"/>
      <c r="H34" s="18"/>
      <c r="I34" s="18"/>
      <c r="J34" s="18"/>
      <c r="K34" s="18"/>
      <c r="L34" s="18"/>
      <c r="M34" s="18"/>
      <c r="N34" s="18"/>
      <c r="O34" s="18"/>
      <c r="P34" s="18"/>
      <c r="Q34" s="18"/>
      <c r="R34" s="16"/>
      <c r="S34" s="16"/>
      <c r="T34" s="16"/>
      <c r="U34" s="16"/>
      <c r="V34" s="45"/>
      <c r="W34" s="16"/>
      <c r="X34" s="16"/>
      <c r="Y34" s="16"/>
      <c r="Z34" s="16"/>
      <c r="AA34" s="16"/>
      <c r="AB34" s="16"/>
      <c r="AC34" s="16"/>
      <c r="AD34" s="16"/>
      <c r="AE34" s="16"/>
      <c r="AF34" s="5"/>
      <c r="AG34" s="4"/>
      <c r="AH34" s="228"/>
      <c r="AI34" s="48"/>
      <c r="AJ34" s="48"/>
      <c r="AK34" s="48"/>
      <c r="AL34" s="48"/>
      <c r="AM34" s="48"/>
    </row>
    <row r="35" spans="1:58" ht="20.25" customHeight="1">
      <c r="A35" s="4"/>
      <c r="B35" s="30"/>
      <c r="C35" s="96"/>
      <c r="D35" s="18"/>
      <c r="E35" s="18"/>
      <c r="F35" s="18"/>
      <c r="G35" s="18"/>
      <c r="H35" s="18"/>
      <c r="I35" s="18"/>
      <c r="J35" s="18"/>
      <c r="K35" s="18"/>
      <c r="L35" s="18"/>
      <c r="M35" s="18"/>
      <c r="N35" s="18"/>
      <c r="O35" s="18"/>
      <c r="P35" s="18"/>
      <c r="Q35" s="18"/>
      <c r="R35" s="16"/>
      <c r="S35" s="16"/>
      <c r="T35" s="16"/>
      <c r="U35" s="16"/>
      <c r="V35" s="45"/>
      <c r="W35" s="16"/>
      <c r="X35" s="16"/>
      <c r="Y35" s="16"/>
      <c r="Z35" s="16"/>
      <c r="AA35" s="16"/>
      <c r="AB35" s="16"/>
      <c r="AC35" s="16"/>
      <c r="AD35" s="16"/>
      <c r="AE35" s="16"/>
      <c r="AF35" s="5"/>
      <c r="AG35" s="4"/>
      <c r="AH35" s="231"/>
      <c r="AI35" s="48"/>
      <c r="AJ35" s="48"/>
      <c r="AK35" s="48"/>
      <c r="AL35" s="48"/>
      <c r="AM35" s="48"/>
    </row>
    <row r="36" spans="1:58" ht="15.75" customHeight="1">
      <c r="A36" s="4"/>
      <c r="B36" s="30"/>
      <c r="C36" s="96"/>
      <c r="D36" s="18"/>
      <c r="E36" s="18"/>
      <c r="F36" s="18"/>
      <c r="G36" s="18"/>
      <c r="H36" s="18"/>
      <c r="I36" s="18"/>
      <c r="J36" s="18"/>
      <c r="K36" s="18"/>
      <c r="L36" s="18"/>
      <c r="M36" s="18"/>
      <c r="N36" s="18"/>
      <c r="O36" s="18"/>
      <c r="P36" s="18"/>
      <c r="Q36" s="18"/>
      <c r="R36" s="16"/>
      <c r="S36" s="16"/>
      <c r="T36" s="16"/>
      <c r="U36" s="16"/>
      <c r="V36" s="45"/>
      <c r="W36" s="16"/>
      <c r="X36" s="16"/>
      <c r="Y36" s="16"/>
      <c r="Z36" s="16"/>
      <c r="AA36" s="16"/>
      <c r="AB36" s="16"/>
      <c r="AC36" s="16"/>
      <c r="AD36" s="16"/>
      <c r="AE36" s="16"/>
      <c r="AF36" s="5"/>
      <c r="AG36" s="4"/>
      <c r="AH36" s="228"/>
      <c r="AI36" s="48"/>
      <c r="AJ36" s="48"/>
      <c r="AK36" s="48"/>
      <c r="AL36" s="48"/>
      <c r="AM36" s="48"/>
    </row>
    <row r="37" spans="1:58" ht="12.75" customHeight="1">
      <c r="A37" s="4"/>
      <c r="B37" s="30"/>
      <c r="C37" s="96"/>
      <c r="D37" s="18"/>
      <c r="E37" s="18"/>
      <c r="F37" s="18"/>
      <c r="G37" s="18"/>
      <c r="H37" s="18"/>
      <c r="I37" s="18"/>
      <c r="J37" s="18"/>
      <c r="K37" s="18"/>
      <c r="L37" s="18"/>
      <c r="M37" s="18"/>
      <c r="N37" s="18"/>
      <c r="O37" s="18"/>
      <c r="P37" s="18"/>
      <c r="Q37" s="18"/>
      <c r="R37" s="16"/>
      <c r="S37" s="16"/>
      <c r="T37" s="16"/>
      <c r="U37" s="16"/>
      <c r="V37" s="45"/>
      <c r="W37" s="16"/>
      <c r="X37" s="16"/>
      <c r="Y37" s="16"/>
      <c r="Z37" s="16"/>
      <c r="AA37" s="16"/>
      <c r="AB37" s="16"/>
      <c r="AC37" s="16"/>
      <c r="AD37" s="16"/>
      <c r="AE37" s="16"/>
      <c r="AF37" s="5"/>
      <c r="AG37" s="4"/>
      <c r="AH37" s="228"/>
      <c r="AI37" s="48"/>
      <c r="AJ37" s="48"/>
      <c r="AK37" s="48"/>
      <c r="AL37" s="48"/>
      <c r="AM37" s="48"/>
    </row>
    <row r="38" spans="1:58" ht="12" customHeight="1">
      <c r="A38" s="4"/>
      <c r="B38" s="30"/>
      <c r="C38" s="96"/>
      <c r="D38" s="18"/>
      <c r="E38" s="18"/>
      <c r="F38" s="18"/>
      <c r="G38" s="18"/>
      <c r="H38" s="18"/>
      <c r="I38" s="18"/>
      <c r="J38" s="18"/>
      <c r="K38" s="18"/>
      <c r="L38" s="18"/>
      <c r="M38" s="18"/>
      <c r="N38" s="18"/>
      <c r="O38" s="18"/>
      <c r="P38" s="18"/>
      <c r="Q38" s="18"/>
      <c r="R38" s="16"/>
      <c r="S38" s="16"/>
      <c r="T38" s="16"/>
      <c r="U38" s="16"/>
      <c r="V38" s="45"/>
      <c r="W38" s="16"/>
      <c r="X38" s="16"/>
      <c r="Y38" s="16"/>
      <c r="Z38" s="16"/>
      <c r="AA38" s="16"/>
      <c r="AB38" s="16"/>
      <c r="AC38" s="16"/>
      <c r="AD38" s="16"/>
      <c r="AE38" s="16"/>
      <c r="AF38" s="5"/>
      <c r="AG38" s="4"/>
      <c r="AH38" s="228"/>
      <c r="AI38" s="48"/>
      <c r="AJ38" s="48"/>
      <c r="AK38" s="48"/>
      <c r="AL38" s="48"/>
      <c r="AM38" s="48"/>
    </row>
    <row r="39" spans="1:58" ht="12.75" customHeight="1">
      <c r="A39" s="4"/>
      <c r="B39" s="30"/>
      <c r="C39" s="96"/>
      <c r="D39" s="18"/>
      <c r="E39" s="18"/>
      <c r="F39" s="18"/>
      <c r="G39" s="18"/>
      <c r="H39" s="18"/>
      <c r="I39" s="18"/>
      <c r="J39" s="18"/>
      <c r="K39" s="18"/>
      <c r="L39" s="18"/>
      <c r="M39" s="18"/>
      <c r="N39" s="18"/>
      <c r="O39" s="18"/>
      <c r="P39" s="18"/>
      <c r="Q39" s="18"/>
      <c r="R39" s="16"/>
      <c r="S39" s="16"/>
      <c r="T39" s="16"/>
      <c r="U39" s="16"/>
      <c r="V39" s="45"/>
      <c r="W39" s="16"/>
      <c r="X39" s="16"/>
      <c r="Y39" s="16"/>
      <c r="Z39" s="16"/>
      <c r="AA39" s="16"/>
      <c r="AB39" s="16"/>
      <c r="AC39" s="16"/>
      <c r="AD39" s="16"/>
      <c r="AE39" s="16"/>
      <c r="AF39" s="5"/>
      <c r="AG39" s="4"/>
      <c r="AH39" s="228"/>
      <c r="AI39" s="48"/>
      <c r="AJ39" s="48"/>
      <c r="AK39" s="48"/>
      <c r="AL39" s="48"/>
      <c r="AM39" s="48"/>
    </row>
    <row r="40" spans="1:58" ht="12.75" customHeight="1">
      <c r="A40" s="4"/>
      <c r="B40" s="30"/>
      <c r="C40" s="96"/>
      <c r="D40" s="18"/>
      <c r="E40" s="18"/>
      <c r="F40" s="18"/>
      <c r="G40" s="18"/>
      <c r="H40" s="18"/>
      <c r="I40" s="18"/>
      <c r="J40" s="18"/>
      <c r="K40" s="18"/>
      <c r="L40" s="18"/>
      <c r="M40" s="18"/>
      <c r="N40" s="18"/>
      <c r="O40" s="18"/>
      <c r="P40" s="18"/>
      <c r="Q40" s="18"/>
      <c r="R40" s="16"/>
      <c r="S40" s="16"/>
      <c r="T40" s="16"/>
      <c r="U40" s="16"/>
      <c r="V40" s="45"/>
      <c r="W40" s="16"/>
      <c r="X40" s="16"/>
      <c r="Y40" s="16"/>
      <c r="Z40" s="16"/>
      <c r="AA40" s="16"/>
      <c r="AB40" s="16"/>
      <c r="AC40" s="16"/>
      <c r="AD40" s="16"/>
      <c r="AE40" s="16"/>
      <c r="AF40" s="5"/>
      <c r="AG40" s="4"/>
      <c r="AH40" s="228"/>
      <c r="AI40" s="48"/>
      <c r="AJ40" s="48"/>
      <c r="AK40" s="48"/>
      <c r="AL40" s="48"/>
      <c r="AM40" s="48"/>
    </row>
    <row r="41" spans="1:58" ht="10.5" customHeight="1">
      <c r="A41" s="4"/>
      <c r="B41" s="30"/>
      <c r="C41" s="96"/>
      <c r="D41" s="18"/>
      <c r="E41" s="18"/>
      <c r="F41" s="18"/>
      <c r="G41" s="18"/>
      <c r="H41" s="18"/>
      <c r="I41" s="18"/>
      <c r="J41" s="18"/>
      <c r="K41" s="18"/>
      <c r="L41" s="18"/>
      <c r="M41" s="18"/>
      <c r="N41" s="18"/>
      <c r="O41" s="18"/>
      <c r="P41" s="18"/>
      <c r="Q41" s="18"/>
      <c r="R41" s="16"/>
      <c r="S41" s="16"/>
      <c r="T41" s="16"/>
      <c r="U41" s="16"/>
      <c r="V41" s="45"/>
      <c r="W41" s="16"/>
      <c r="X41" s="16"/>
      <c r="Y41" s="16"/>
      <c r="Z41" s="16"/>
      <c r="AA41" s="16"/>
      <c r="AB41" s="16"/>
      <c r="AC41" s="16"/>
      <c r="AD41" s="16"/>
      <c r="AE41" s="16"/>
      <c r="AF41" s="5"/>
      <c r="AG41" s="4"/>
      <c r="AH41" s="228"/>
      <c r="AI41" s="48"/>
      <c r="AJ41" s="48"/>
      <c r="AK41" s="48"/>
      <c r="AL41" s="48"/>
      <c r="AM41" s="48"/>
    </row>
    <row r="42" spans="1:58" ht="19.5" customHeight="1">
      <c r="A42" s="4"/>
      <c r="B42" s="30"/>
      <c r="C42" s="8"/>
      <c r="D42" s="8"/>
      <c r="E42" s="8"/>
      <c r="F42" s="8"/>
      <c r="G42" s="8"/>
      <c r="H42" s="8"/>
      <c r="I42" s="8"/>
      <c r="J42" s="8"/>
      <c r="K42" s="8"/>
      <c r="L42" s="8"/>
      <c r="M42" s="8"/>
      <c r="N42" s="8"/>
      <c r="O42" s="8"/>
      <c r="P42" s="8"/>
      <c r="Q42" s="8"/>
      <c r="R42" s="119"/>
      <c r="S42" s="119"/>
      <c r="T42" s="8"/>
      <c r="U42" s="8"/>
      <c r="V42" s="8"/>
      <c r="W42" s="8"/>
      <c r="X42" s="8"/>
      <c r="Y42" s="8"/>
      <c r="Z42" s="8"/>
      <c r="AA42" s="8"/>
      <c r="AB42" s="33"/>
      <c r="AC42" s="8"/>
      <c r="AD42" s="33"/>
      <c r="AE42" s="8"/>
      <c r="AF42" s="5"/>
      <c r="AG42" s="4"/>
      <c r="AH42" s="48"/>
      <c r="AI42" s="112"/>
      <c r="AJ42" s="48"/>
      <c r="AK42" s="48"/>
      <c r="AL42" s="48"/>
      <c r="AM42" s="48"/>
    </row>
    <row r="43" spans="1:58" ht="13.5" customHeight="1">
      <c r="A43" s="4"/>
      <c r="B43" s="30"/>
      <c r="C43" s="221"/>
      <c r="D43" s="140"/>
      <c r="E43" s="140"/>
      <c r="F43" s="140"/>
      <c r="G43" s="140"/>
      <c r="H43" s="140"/>
      <c r="I43" s="140"/>
      <c r="J43" s="140"/>
      <c r="K43" s="140"/>
      <c r="L43" s="140"/>
      <c r="M43" s="140"/>
      <c r="N43" s="140"/>
      <c r="O43" s="140"/>
      <c r="P43" s="140"/>
      <c r="Q43" s="140"/>
      <c r="R43" s="222"/>
      <c r="S43" s="222"/>
      <c r="T43" s="222"/>
      <c r="U43" s="222"/>
      <c r="V43" s="222"/>
      <c r="W43" s="222"/>
      <c r="X43" s="222"/>
      <c r="Y43" s="222"/>
      <c r="Z43" s="222"/>
      <c r="AA43" s="222"/>
      <c r="AB43" s="222"/>
      <c r="AC43" s="222"/>
      <c r="AD43" s="222"/>
      <c r="AE43" s="222"/>
      <c r="AF43" s="5"/>
      <c r="AG43" s="4"/>
      <c r="AH43" s="48"/>
      <c r="AI43" s="48"/>
      <c r="AJ43" s="48"/>
      <c r="AK43" s="48"/>
      <c r="AL43" s="48"/>
      <c r="AM43" s="48"/>
    </row>
    <row r="44" spans="1:58" ht="3.75" customHeight="1">
      <c r="A44" s="4"/>
      <c r="B44" s="30"/>
      <c r="C44" s="13"/>
      <c r="D44" s="13"/>
      <c r="E44" s="13"/>
      <c r="F44" s="13"/>
      <c r="G44" s="13"/>
      <c r="H44" s="13"/>
      <c r="I44" s="13"/>
      <c r="J44" s="13"/>
      <c r="K44" s="13"/>
      <c r="L44" s="13"/>
      <c r="M44" s="13"/>
      <c r="N44" s="13"/>
      <c r="O44" s="13"/>
      <c r="P44" s="13"/>
      <c r="Q44" s="13"/>
      <c r="R44" s="5"/>
      <c r="S44" s="5"/>
      <c r="T44" s="5"/>
      <c r="U44" s="5"/>
      <c r="V44" s="5"/>
      <c r="W44" s="5"/>
      <c r="X44" s="5"/>
      <c r="Y44" s="5"/>
      <c r="Z44" s="5"/>
      <c r="AA44" s="5"/>
      <c r="AB44" s="5"/>
      <c r="AC44" s="5"/>
      <c r="AD44" s="5"/>
      <c r="AE44" s="5"/>
      <c r="AF44" s="5"/>
      <c r="AG44" s="4"/>
      <c r="AH44" s="48"/>
      <c r="AI44" s="48"/>
      <c r="AJ44" s="48"/>
      <c r="AK44" s="48"/>
      <c r="AL44" s="48"/>
      <c r="AM44" s="48"/>
    </row>
    <row r="45" spans="1:58" ht="11.25" customHeight="1">
      <c r="A45" s="4"/>
      <c r="B45" s="30"/>
      <c r="C45" s="13"/>
      <c r="D45" s="13"/>
      <c r="E45" s="15"/>
      <c r="F45" s="1496"/>
      <c r="G45" s="1496"/>
      <c r="H45" s="1496"/>
      <c r="I45" s="1496"/>
      <c r="J45" s="1496"/>
      <c r="K45" s="1496"/>
      <c r="L45" s="1496"/>
      <c r="M45" s="1496"/>
      <c r="N45" s="1496"/>
      <c r="O45" s="1496"/>
      <c r="P45" s="1496"/>
      <c r="Q45" s="1496"/>
      <c r="R45" s="1496"/>
      <c r="S45" s="1496"/>
      <c r="T45" s="1496"/>
      <c r="U45" s="1496"/>
      <c r="V45" s="1496"/>
      <c r="W45" s="15"/>
      <c r="X45" s="1496"/>
      <c r="Y45" s="1496"/>
      <c r="Z45" s="1496"/>
      <c r="AA45" s="1496"/>
      <c r="AB45" s="1496"/>
      <c r="AC45" s="1496"/>
      <c r="AD45" s="1496"/>
      <c r="AE45" s="15"/>
      <c r="AF45" s="8"/>
      <c r="AG45" s="4"/>
      <c r="AH45" s="48"/>
      <c r="AI45" s="48"/>
      <c r="AJ45" s="48"/>
      <c r="AK45" s="48"/>
      <c r="AL45" s="48"/>
      <c r="AM45" s="48"/>
    </row>
    <row r="46" spans="1:58" ht="12.75" customHeight="1">
      <c r="A46" s="4"/>
      <c r="B46" s="30"/>
      <c r="C46" s="13"/>
      <c r="D46" s="13"/>
      <c r="E46" s="15"/>
      <c r="F46" s="15"/>
      <c r="G46" s="15"/>
      <c r="H46" s="15"/>
      <c r="I46" s="15"/>
      <c r="J46" s="15"/>
      <c r="K46" s="15"/>
      <c r="L46" s="15"/>
      <c r="M46" s="15"/>
      <c r="N46" s="15"/>
      <c r="O46" s="15"/>
      <c r="P46" s="15"/>
      <c r="Q46" s="15"/>
      <c r="R46" s="15"/>
      <c r="S46" s="15"/>
      <c r="T46" s="15"/>
      <c r="U46" s="15"/>
      <c r="V46" s="15"/>
      <c r="W46" s="15"/>
      <c r="X46" s="15"/>
      <c r="Y46" s="15"/>
      <c r="Z46" s="15"/>
      <c r="AA46" s="15"/>
      <c r="AB46" s="15"/>
      <c r="AC46" s="15"/>
      <c r="AD46" s="15"/>
      <c r="AE46" s="15"/>
      <c r="AF46" s="5"/>
      <c r="AG46" s="4"/>
      <c r="AH46" s="48"/>
      <c r="AI46" s="48"/>
      <c r="AJ46" s="48"/>
      <c r="AK46" s="48"/>
      <c r="AL46" s="48"/>
      <c r="AM46" s="48"/>
    </row>
    <row r="47" spans="1:58" ht="6" customHeight="1">
      <c r="A47" s="4"/>
      <c r="B47" s="30"/>
      <c r="C47" s="13"/>
      <c r="D47" s="13"/>
      <c r="E47" s="15"/>
      <c r="F47" s="15"/>
      <c r="G47" s="15"/>
      <c r="H47" s="15"/>
      <c r="I47" s="15"/>
      <c r="J47" s="15"/>
      <c r="K47" s="15"/>
      <c r="L47" s="15"/>
      <c r="M47" s="15"/>
      <c r="N47" s="15"/>
      <c r="O47" s="15"/>
      <c r="P47" s="15"/>
      <c r="Q47" s="15"/>
      <c r="R47" s="15"/>
      <c r="S47" s="15"/>
      <c r="T47" s="15"/>
      <c r="U47" s="15"/>
      <c r="V47" s="15"/>
      <c r="W47" s="15"/>
      <c r="X47" s="15"/>
      <c r="Y47" s="15"/>
      <c r="Z47" s="15"/>
      <c r="AA47" s="15"/>
      <c r="AB47" s="15"/>
      <c r="AC47" s="15"/>
      <c r="AD47" s="15"/>
      <c r="AE47" s="15"/>
      <c r="AF47" s="5"/>
      <c r="AG47" s="4"/>
      <c r="AH47" s="48"/>
      <c r="AI47" s="48"/>
      <c r="AJ47" s="48"/>
      <c r="AK47" s="48"/>
      <c r="AL47" s="48"/>
      <c r="AM47" s="48"/>
    </row>
    <row r="48" spans="1:58" s="106" customFormat="1" ht="12" customHeight="1">
      <c r="A48" s="102"/>
      <c r="B48" s="129"/>
      <c r="C48" s="120"/>
      <c r="D48" s="104"/>
      <c r="E48" s="122"/>
      <c r="F48" s="122"/>
      <c r="G48" s="122"/>
      <c r="H48" s="122"/>
      <c r="I48" s="122"/>
      <c r="J48" s="122"/>
      <c r="K48" s="122"/>
      <c r="L48" s="122"/>
      <c r="M48" s="122"/>
      <c r="N48" s="122"/>
      <c r="O48" s="122"/>
      <c r="P48" s="122"/>
      <c r="Q48" s="122"/>
      <c r="R48" s="122"/>
      <c r="S48" s="122"/>
      <c r="T48" s="122"/>
      <c r="U48" s="122"/>
      <c r="V48" s="122"/>
      <c r="W48" s="122"/>
      <c r="X48" s="122"/>
      <c r="Y48" s="122"/>
      <c r="Z48" s="122"/>
      <c r="AA48" s="122"/>
      <c r="AB48" s="122"/>
      <c r="AC48" s="122"/>
      <c r="AD48" s="122"/>
      <c r="AE48" s="122"/>
      <c r="AF48" s="130"/>
      <c r="AG48" s="102"/>
      <c r="AH48" s="227"/>
      <c r="AI48" s="234"/>
      <c r="AJ48" s="234"/>
      <c r="AK48" s="234"/>
      <c r="AL48" s="139"/>
      <c r="AM48" s="139"/>
      <c r="AN48"/>
      <c r="AO48"/>
      <c r="AP48"/>
      <c r="AQ48"/>
      <c r="AR48"/>
      <c r="AS48"/>
      <c r="AT48"/>
      <c r="AU48"/>
      <c r="AV48"/>
      <c r="AW48"/>
      <c r="AX48"/>
      <c r="AY48"/>
      <c r="AZ48"/>
      <c r="BA48"/>
      <c r="BB48"/>
      <c r="BC48"/>
      <c r="BD48"/>
      <c r="BE48"/>
      <c r="BF48"/>
    </row>
    <row r="49" spans="1:39" ht="10.5" customHeight="1">
      <c r="A49" s="4"/>
      <c r="B49" s="30"/>
      <c r="C49" s="96"/>
      <c r="D49" s="18"/>
      <c r="E49" s="218"/>
      <c r="F49" s="128"/>
      <c r="G49" s="128"/>
      <c r="H49" s="128"/>
      <c r="I49" s="128"/>
      <c r="J49" s="128"/>
      <c r="K49" s="128"/>
      <c r="L49" s="128"/>
      <c r="M49" s="128"/>
      <c r="N49" s="128"/>
      <c r="O49" s="128"/>
      <c r="P49" s="128"/>
      <c r="Q49" s="128"/>
      <c r="R49" s="128"/>
      <c r="S49" s="128"/>
      <c r="T49" s="128"/>
      <c r="U49" s="128"/>
      <c r="V49" s="128"/>
      <c r="W49" s="128"/>
      <c r="X49" s="128"/>
      <c r="Y49" s="128"/>
      <c r="Z49" s="128"/>
      <c r="AA49" s="128"/>
      <c r="AB49" s="128"/>
      <c r="AC49" s="128"/>
      <c r="AD49" s="128"/>
      <c r="AE49" s="218"/>
      <c r="AF49" s="5"/>
      <c r="AG49" s="4"/>
      <c r="AH49" s="113"/>
      <c r="AI49" s="234"/>
      <c r="AJ49" s="234"/>
      <c r="AK49" s="234"/>
      <c r="AL49" s="48"/>
      <c r="AM49" s="48"/>
    </row>
    <row r="50" spans="1:39" ht="12" customHeight="1">
      <c r="A50" s="4"/>
      <c r="B50" s="30"/>
      <c r="C50" s="96"/>
      <c r="D50" s="18"/>
      <c r="E50" s="218"/>
      <c r="F50" s="128"/>
      <c r="G50" s="128"/>
      <c r="H50" s="128"/>
      <c r="I50" s="128"/>
      <c r="J50" s="128"/>
      <c r="K50" s="128"/>
      <c r="L50" s="128"/>
      <c r="M50" s="128"/>
      <c r="N50" s="128"/>
      <c r="O50" s="128"/>
      <c r="P50" s="128"/>
      <c r="Q50" s="128"/>
      <c r="R50" s="128"/>
      <c r="S50" s="128"/>
      <c r="T50" s="128"/>
      <c r="U50" s="128"/>
      <c r="V50" s="128"/>
      <c r="W50" s="128"/>
      <c r="X50" s="128"/>
      <c r="Y50" s="128"/>
      <c r="Z50" s="128"/>
      <c r="AA50" s="128"/>
      <c r="AB50" s="128"/>
      <c r="AC50" s="128"/>
      <c r="AD50" s="128"/>
      <c r="AE50" s="218"/>
      <c r="AF50" s="5"/>
      <c r="AG50" s="4"/>
      <c r="AH50" s="113"/>
      <c r="AI50" s="234"/>
      <c r="AJ50" s="234"/>
      <c r="AK50" s="234"/>
      <c r="AL50" s="48"/>
      <c r="AM50" s="48"/>
    </row>
    <row r="51" spans="1:39" ht="12" customHeight="1">
      <c r="A51" s="4"/>
      <c r="B51" s="30"/>
      <c r="C51" s="96"/>
      <c r="D51" s="18"/>
      <c r="E51" s="218"/>
      <c r="F51" s="128"/>
      <c r="G51" s="128"/>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218"/>
      <c r="AF51" s="5"/>
      <c r="AG51" s="4"/>
      <c r="AH51" s="48"/>
      <c r="AI51" s="234"/>
      <c r="AJ51" s="234"/>
      <c r="AK51" s="234"/>
      <c r="AL51" s="48"/>
      <c r="AM51" s="48"/>
    </row>
    <row r="52" spans="1:39" ht="12" customHeight="1">
      <c r="A52" s="4"/>
      <c r="B52" s="30"/>
      <c r="C52" s="96"/>
      <c r="D52" s="18"/>
      <c r="E52" s="218"/>
      <c r="F52" s="128"/>
      <c r="G52" s="128"/>
      <c r="H52" s="128"/>
      <c r="I52" s="128"/>
      <c r="J52" s="128"/>
      <c r="K52" s="128"/>
      <c r="L52" s="128"/>
      <c r="M52" s="128"/>
      <c r="N52" s="128"/>
      <c r="O52" s="128"/>
      <c r="P52" s="128"/>
      <c r="Q52" s="128"/>
      <c r="R52" s="128"/>
      <c r="S52" s="128"/>
      <c r="T52" s="128"/>
      <c r="U52" s="128"/>
      <c r="V52" s="128"/>
      <c r="W52" s="128"/>
      <c r="X52" s="128"/>
      <c r="Y52" s="128"/>
      <c r="Z52" s="128"/>
      <c r="AA52" s="128"/>
      <c r="AB52" s="128"/>
      <c r="AC52" s="128"/>
      <c r="AD52" s="128"/>
      <c r="AE52" s="218"/>
      <c r="AF52" s="5"/>
      <c r="AG52" s="4"/>
      <c r="AH52" s="48"/>
      <c r="AI52" s="234"/>
      <c r="AJ52" s="234"/>
      <c r="AK52" s="234"/>
      <c r="AL52" s="48"/>
      <c r="AM52" s="48"/>
    </row>
    <row r="53" spans="1:39" ht="12" customHeight="1">
      <c r="A53" s="4"/>
      <c r="B53" s="30"/>
      <c r="C53" s="96"/>
      <c r="D53" s="18"/>
      <c r="E53" s="218"/>
      <c r="F53" s="128"/>
      <c r="G53" s="128"/>
      <c r="H53" s="128"/>
      <c r="I53" s="128"/>
      <c r="J53" s="128"/>
      <c r="K53" s="128"/>
      <c r="L53" s="128"/>
      <c r="M53" s="128"/>
      <c r="N53" s="128"/>
      <c r="O53" s="128"/>
      <c r="P53" s="128"/>
      <c r="Q53" s="128"/>
      <c r="R53" s="128"/>
      <c r="S53" s="128"/>
      <c r="T53" s="128"/>
      <c r="U53" s="128"/>
      <c r="V53" s="128"/>
      <c r="W53" s="128"/>
      <c r="X53" s="128"/>
      <c r="Y53" s="128"/>
      <c r="Z53" s="128"/>
      <c r="AA53" s="128"/>
      <c r="AB53" s="128"/>
      <c r="AC53" s="128"/>
      <c r="AD53" s="128"/>
      <c r="AE53" s="218"/>
      <c r="AF53" s="5"/>
      <c r="AG53" s="4"/>
      <c r="AH53" s="48"/>
      <c r="AI53" s="234"/>
      <c r="AJ53" s="234"/>
      <c r="AK53" s="234"/>
      <c r="AL53" s="48"/>
      <c r="AM53" s="48"/>
    </row>
    <row r="54" spans="1:39" ht="12" customHeight="1">
      <c r="A54" s="4"/>
      <c r="B54" s="30"/>
      <c r="C54" s="96"/>
      <c r="D54" s="18"/>
      <c r="E54" s="218"/>
      <c r="F54" s="128"/>
      <c r="G54" s="128"/>
      <c r="H54" s="128"/>
      <c r="I54" s="128"/>
      <c r="J54" s="128"/>
      <c r="K54" s="128"/>
      <c r="L54" s="128"/>
      <c r="M54" s="128"/>
      <c r="N54" s="128"/>
      <c r="O54" s="128"/>
      <c r="P54" s="128"/>
      <c r="Q54" s="128"/>
      <c r="R54" s="128"/>
      <c r="S54" s="128"/>
      <c r="T54" s="128"/>
      <c r="U54" s="128"/>
      <c r="V54" s="128"/>
      <c r="W54" s="128"/>
      <c r="X54" s="128"/>
      <c r="Y54" s="128"/>
      <c r="Z54" s="128"/>
      <c r="AA54" s="128"/>
      <c r="AB54" s="128"/>
      <c r="AC54" s="128"/>
      <c r="AD54" s="128"/>
      <c r="AE54" s="218"/>
      <c r="AF54" s="5"/>
      <c r="AG54" s="4"/>
      <c r="AH54" s="48"/>
      <c r="AI54" s="234"/>
      <c r="AJ54" s="234"/>
      <c r="AK54" s="234"/>
      <c r="AL54" s="48"/>
      <c r="AM54" s="48"/>
    </row>
    <row r="55" spans="1:39" ht="12" customHeight="1">
      <c r="A55" s="4"/>
      <c r="B55" s="30"/>
      <c r="C55" s="96"/>
      <c r="D55" s="18"/>
      <c r="E55" s="218"/>
      <c r="F55" s="128"/>
      <c r="G55" s="128"/>
      <c r="H55" s="128"/>
      <c r="I55" s="128"/>
      <c r="J55" s="128"/>
      <c r="K55" s="128"/>
      <c r="L55" s="128"/>
      <c r="M55" s="128"/>
      <c r="N55" s="128"/>
      <c r="O55" s="128"/>
      <c r="P55" s="128"/>
      <c r="Q55" s="128"/>
      <c r="R55" s="128"/>
      <c r="S55" s="128"/>
      <c r="T55" s="128"/>
      <c r="U55" s="128"/>
      <c r="V55" s="128"/>
      <c r="W55" s="128"/>
      <c r="X55" s="128"/>
      <c r="Y55" s="128"/>
      <c r="Z55" s="128"/>
      <c r="AA55" s="128"/>
      <c r="AB55" s="128"/>
      <c r="AC55" s="128"/>
      <c r="AD55" s="128"/>
      <c r="AE55" s="218"/>
      <c r="AF55" s="5"/>
      <c r="AG55" s="4"/>
      <c r="AH55" s="48"/>
      <c r="AI55" s="48"/>
      <c r="AJ55" s="48"/>
      <c r="AK55" s="48"/>
      <c r="AL55" s="48"/>
      <c r="AM55" s="48"/>
    </row>
    <row r="56" spans="1:39" ht="12" customHeight="1">
      <c r="A56" s="4"/>
      <c r="B56" s="30"/>
      <c r="C56" s="96"/>
      <c r="D56" s="18"/>
      <c r="E56" s="218"/>
      <c r="F56" s="128"/>
      <c r="G56" s="128"/>
      <c r="H56" s="128"/>
      <c r="I56" s="128"/>
      <c r="J56" s="128"/>
      <c r="K56" s="128"/>
      <c r="L56" s="128"/>
      <c r="M56" s="128"/>
      <c r="N56" s="128"/>
      <c r="O56" s="128"/>
      <c r="P56" s="128"/>
      <c r="Q56" s="128"/>
      <c r="R56" s="128"/>
      <c r="S56" s="128"/>
      <c r="T56" s="128"/>
      <c r="U56" s="128"/>
      <c r="V56" s="128"/>
      <c r="W56" s="128"/>
      <c r="X56" s="128"/>
      <c r="Y56" s="128"/>
      <c r="Z56" s="128"/>
      <c r="AA56" s="128"/>
      <c r="AB56" s="128"/>
      <c r="AC56" s="128"/>
      <c r="AD56" s="128"/>
      <c r="AE56" s="218"/>
      <c r="AF56" s="5"/>
      <c r="AG56" s="4"/>
      <c r="AH56" s="48"/>
      <c r="AI56" s="48"/>
      <c r="AJ56" s="48"/>
      <c r="AK56" s="48"/>
      <c r="AL56" s="48"/>
      <c r="AM56" s="48"/>
    </row>
    <row r="57" spans="1:39" ht="12" customHeight="1">
      <c r="A57" s="4"/>
      <c r="B57" s="30"/>
      <c r="C57" s="96"/>
      <c r="D57" s="18"/>
      <c r="E57" s="218"/>
      <c r="F57" s="128"/>
      <c r="G57" s="128"/>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218"/>
      <c r="AF57" s="5"/>
      <c r="AG57" s="4"/>
      <c r="AH57" s="48"/>
      <c r="AI57" s="48"/>
      <c r="AJ57" s="48"/>
      <c r="AK57" s="48"/>
      <c r="AL57" s="48"/>
      <c r="AM57" s="48"/>
    </row>
    <row r="58" spans="1:39" ht="12" customHeight="1">
      <c r="A58" s="4"/>
      <c r="B58" s="30"/>
      <c r="C58" s="96"/>
      <c r="D58" s="18"/>
      <c r="E58" s="218"/>
      <c r="F58" s="128"/>
      <c r="G58" s="128"/>
      <c r="H58" s="128"/>
      <c r="I58" s="128"/>
      <c r="J58" s="128"/>
      <c r="K58" s="128"/>
      <c r="L58" s="128"/>
      <c r="M58" s="128"/>
      <c r="N58" s="128"/>
      <c r="O58" s="128"/>
      <c r="P58" s="128"/>
      <c r="Q58" s="128"/>
      <c r="R58" s="128"/>
      <c r="S58" s="128"/>
      <c r="T58" s="128"/>
      <c r="U58" s="128"/>
      <c r="V58" s="128"/>
      <c r="W58" s="128"/>
      <c r="X58" s="128"/>
      <c r="Y58" s="128"/>
      <c r="Z58" s="128"/>
      <c r="AA58" s="128"/>
      <c r="AB58" s="128"/>
      <c r="AC58" s="128"/>
      <c r="AD58" s="128"/>
      <c r="AE58" s="218"/>
      <c r="AF58" s="5"/>
      <c r="AG58" s="4"/>
      <c r="AH58" s="48"/>
      <c r="AI58" s="48"/>
      <c r="AJ58" s="48"/>
      <c r="AK58" s="48"/>
      <c r="AL58" s="48"/>
      <c r="AM58" s="48"/>
    </row>
    <row r="59" spans="1:39" ht="12" customHeight="1">
      <c r="A59" s="4"/>
      <c r="B59" s="30"/>
      <c r="C59" s="96"/>
      <c r="D59" s="18"/>
      <c r="E59" s="218"/>
      <c r="F59" s="128"/>
      <c r="G59" s="128"/>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218"/>
      <c r="AF59" s="5"/>
      <c r="AG59" s="4"/>
      <c r="AH59" s="48"/>
      <c r="AI59" s="48"/>
      <c r="AJ59" s="48"/>
      <c r="AK59" s="48"/>
      <c r="AL59" s="48"/>
      <c r="AM59" s="48"/>
    </row>
    <row r="60" spans="1:39" ht="12" customHeight="1">
      <c r="A60" s="4"/>
      <c r="B60" s="30"/>
      <c r="C60" s="96"/>
      <c r="D60" s="18"/>
      <c r="E60" s="218"/>
      <c r="F60" s="128"/>
      <c r="G60" s="128"/>
      <c r="H60" s="128"/>
      <c r="I60" s="128"/>
      <c r="J60" s="128"/>
      <c r="K60" s="128"/>
      <c r="L60" s="128"/>
      <c r="M60" s="128"/>
      <c r="N60" s="128"/>
      <c r="O60" s="128"/>
      <c r="P60" s="128"/>
      <c r="Q60" s="128"/>
      <c r="R60" s="128"/>
      <c r="S60" s="128"/>
      <c r="T60" s="128"/>
      <c r="U60" s="128"/>
      <c r="V60" s="128"/>
      <c r="W60" s="128"/>
      <c r="X60" s="128"/>
      <c r="Y60" s="128"/>
      <c r="Z60" s="128"/>
      <c r="AA60" s="128"/>
      <c r="AB60" s="128"/>
      <c r="AC60" s="128"/>
      <c r="AD60" s="128"/>
      <c r="AE60" s="218"/>
      <c r="AF60" s="5"/>
      <c r="AG60" s="4"/>
      <c r="AH60" s="48"/>
      <c r="AI60" s="48"/>
      <c r="AJ60" s="48"/>
      <c r="AK60" s="48"/>
      <c r="AL60" s="48"/>
      <c r="AM60" s="48"/>
    </row>
    <row r="61" spans="1:39" ht="12" customHeight="1">
      <c r="A61" s="4"/>
      <c r="B61" s="30"/>
      <c r="C61" s="96"/>
      <c r="D61" s="18"/>
      <c r="E61" s="218"/>
      <c r="F61" s="128"/>
      <c r="G61" s="128"/>
      <c r="H61" s="128"/>
      <c r="I61" s="128"/>
      <c r="J61" s="128"/>
      <c r="K61" s="128"/>
      <c r="L61" s="128"/>
      <c r="M61" s="128"/>
      <c r="N61" s="128"/>
      <c r="O61" s="128"/>
      <c r="P61" s="128"/>
      <c r="Q61" s="128"/>
      <c r="R61" s="128"/>
      <c r="S61" s="128"/>
      <c r="T61" s="128"/>
      <c r="U61" s="128"/>
      <c r="V61" s="128"/>
      <c r="W61" s="128"/>
      <c r="X61" s="128"/>
      <c r="Y61" s="128"/>
      <c r="Z61" s="128"/>
      <c r="AA61" s="128"/>
      <c r="AB61" s="128"/>
      <c r="AC61" s="128"/>
      <c r="AD61" s="128"/>
      <c r="AE61" s="218"/>
      <c r="AF61" s="5"/>
      <c r="AG61" s="4"/>
      <c r="AH61" s="48"/>
      <c r="AI61" s="48"/>
      <c r="AJ61" s="48"/>
      <c r="AK61" s="48"/>
      <c r="AL61" s="48"/>
      <c r="AM61" s="48"/>
    </row>
    <row r="62" spans="1:39" ht="12" customHeight="1">
      <c r="A62" s="4"/>
      <c r="B62" s="30"/>
      <c r="C62" s="96"/>
      <c r="D62" s="18"/>
      <c r="E62" s="218"/>
      <c r="F62" s="128"/>
      <c r="G62" s="128"/>
      <c r="H62" s="128"/>
      <c r="I62" s="128"/>
      <c r="J62" s="128"/>
      <c r="K62" s="128"/>
      <c r="L62" s="128"/>
      <c r="M62" s="128"/>
      <c r="N62" s="128"/>
      <c r="O62" s="128"/>
      <c r="P62" s="128"/>
      <c r="Q62" s="128"/>
      <c r="R62" s="128"/>
      <c r="S62" s="128"/>
      <c r="T62" s="128"/>
      <c r="U62" s="128"/>
      <c r="V62" s="128"/>
      <c r="W62" s="128"/>
      <c r="X62" s="128"/>
      <c r="Y62" s="128"/>
      <c r="Z62" s="128"/>
      <c r="AA62" s="128"/>
      <c r="AB62" s="128"/>
      <c r="AC62" s="128"/>
      <c r="AD62" s="128"/>
      <c r="AE62" s="218"/>
      <c r="AF62" s="5"/>
      <c r="AG62" s="4"/>
      <c r="AH62" s="48"/>
      <c r="AI62" s="48"/>
      <c r="AJ62" s="48"/>
      <c r="AK62" s="48"/>
      <c r="AL62" s="48"/>
      <c r="AM62" s="48"/>
    </row>
    <row r="63" spans="1:39" ht="12" customHeight="1">
      <c r="A63" s="4"/>
      <c r="B63" s="30"/>
      <c r="C63" s="96"/>
      <c r="D63" s="18"/>
      <c r="E63" s="218"/>
      <c r="F63" s="128"/>
      <c r="G63" s="128"/>
      <c r="H63" s="128"/>
      <c r="I63" s="128"/>
      <c r="J63" s="128"/>
      <c r="K63" s="128"/>
      <c r="L63" s="128"/>
      <c r="M63" s="128"/>
      <c r="N63" s="128"/>
      <c r="O63" s="128"/>
      <c r="P63" s="128"/>
      <c r="Q63" s="128"/>
      <c r="R63" s="128"/>
      <c r="S63" s="128"/>
      <c r="T63" s="128"/>
      <c r="U63" s="128"/>
      <c r="V63" s="128"/>
      <c r="W63" s="128"/>
      <c r="X63" s="128"/>
      <c r="Y63" s="128"/>
      <c r="Z63" s="128"/>
      <c r="AA63" s="128"/>
      <c r="AB63" s="128"/>
      <c r="AC63" s="128"/>
      <c r="AD63" s="128"/>
      <c r="AE63" s="218"/>
      <c r="AF63" s="5"/>
      <c r="AG63" s="4"/>
      <c r="AH63" s="48"/>
      <c r="AI63" s="48"/>
      <c r="AJ63" s="48"/>
      <c r="AK63" s="48"/>
      <c r="AL63" s="48"/>
      <c r="AM63" s="48"/>
    </row>
    <row r="64" spans="1:39" ht="12" customHeight="1">
      <c r="A64" s="4"/>
      <c r="B64" s="30"/>
      <c r="C64" s="96"/>
      <c r="D64" s="18"/>
      <c r="E64" s="218"/>
      <c r="F64" s="128"/>
      <c r="G64" s="128"/>
      <c r="H64" s="128"/>
      <c r="I64" s="128"/>
      <c r="J64" s="128"/>
      <c r="K64" s="128"/>
      <c r="L64" s="128"/>
      <c r="M64" s="128"/>
      <c r="N64" s="128"/>
      <c r="O64" s="128"/>
      <c r="P64" s="128"/>
      <c r="Q64" s="128"/>
      <c r="R64" s="128"/>
      <c r="S64" s="128"/>
      <c r="T64" s="128"/>
      <c r="U64" s="128"/>
      <c r="V64" s="128"/>
      <c r="W64" s="128"/>
      <c r="X64" s="128"/>
      <c r="Y64" s="128"/>
      <c r="Z64" s="128"/>
      <c r="AA64" s="128"/>
      <c r="AB64" s="128"/>
      <c r="AC64" s="128"/>
      <c r="AD64" s="128"/>
      <c r="AE64" s="218"/>
      <c r="AF64" s="5"/>
      <c r="AG64" s="4"/>
      <c r="AH64" s="48"/>
      <c r="AI64" s="48"/>
      <c r="AJ64" s="48"/>
      <c r="AK64" s="48"/>
      <c r="AL64" s="48"/>
      <c r="AM64" s="48"/>
    </row>
    <row r="65" spans="1:43" ht="12" customHeight="1">
      <c r="A65" s="4"/>
      <c r="B65" s="30"/>
      <c r="C65" s="96"/>
      <c r="D65" s="18"/>
      <c r="E65" s="218"/>
      <c r="F65" s="128"/>
      <c r="G65" s="128"/>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218"/>
      <c r="AF65" s="5"/>
      <c r="AG65" s="4"/>
      <c r="AH65" s="48"/>
      <c r="AI65" s="48"/>
      <c r="AJ65" s="48"/>
      <c r="AK65" s="48"/>
      <c r="AL65" s="48"/>
      <c r="AM65" s="48"/>
    </row>
    <row r="66" spans="1:43" ht="12" customHeight="1">
      <c r="A66" s="4"/>
      <c r="B66" s="30"/>
      <c r="C66" s="96"/>
      <c r="D66" s="18"/>
      <c r="E66" s="218"/>
      <c r="F66" s="128"/>
      <c r="G66" s="128"/>
      <c r="H66" s="128"/>
      <c r="I66" s="128"/>
      <c r="J66" s="128"/>
      <c r="K66" s="128"/>
      <c r="L66" s="128"/>
      <c r="M66" s="128"/>
      <c r="N66" s="128"/>
      <c r="O66" s="128"/>
      <c r="P66" s="128"/>
      <c r="Q66" s="128"/>
      <c r="R66" s="128"/>
      <c r="S66" s="128"/>
      <c r="T66" s="128"/>
      <c r="U66" s="128"/>
      <c r="V66" s="128"/>
      <c r="W66" s="128"/>
      <c r="X66" s="128"/>
      <c r="Y66" s="128"/>
      <c r="Z66" s="128"/>
      <c r="AA66" s="128"/>
      <c r="AB66" s="128"/>
      <c r="AC66" s="128"/>
      <c r="AD66" s="128"/>
      <c r="AE66" s="218"/>
      <c r="AF66" s="5"/>
      <c r="AG66" s="4"/>
      <c r="AH66" s="48"/>
      <c r="AI66" s="48"/>
      <c r="AJ66" s="48"/>
      <c r="AK66" s="48"/>
      <c r="AL66" s="48"/>
      <c r="AM66" s="48"/>
    </row>
    <row r="67" spans="1:43" ht="12" customHeight="1">
      <c r="A67" s="4"/>
      <c r="B67" s="30"/>
      <c r="C67" s="96"/>
      <c r="D67" s="18"/>
      <c r="E67" s="218"/>
      <c r="F67" s="128"/>
      <c r="G67" s="128"/>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218"/>
      <c r="AF67" s="5"/>
      <c r="AG67" s="4"/>
      <c r="AH67" s="48"/>
      <c r="AI67" s="48"/>
      <c r="AJ67" s="48"/>
      <c r="AK67" s="48"/>
      <c r="AL67" s="48"/>
      <c r="AM67" s="48"/>
    </row>
    <row r="68" spans="1:43" ht="12" customHeight="1">
      <c r="A68" s="4"/>
      <c r="B68" s="30"/>
      <c r="C68" s="96"/>
      <c r="D68" s="18"/>
      <c r="E68" s="218"/>
      <c r="F68" s="128"/>
      <c r="G68" s="128"/>
      <c r="H68" s="128"/>
      <c r="I68" s="128"/>
      <c r="J68" s="128"/>
      <c r="K68" s="128"/>
      <c r="L68" s="128"/>
      <c r="M68" s="128"/>
      <c r="N68" s="128"/>
      <c r="O68" s="128"/>
      <c r="P68" s="128"/>
      <c r="Q68" s="128"/>
      <c r="R68" s="128"/>
      <c r="S68" s="128"/>
      <c r="T68" s="128"/>
      <c r="U68" s="128"/>
      <c r="V68" s="128"/>
      <c r="W68" s="128"/>
      <c r="X68" s="128"/>
      <c r="Y68" s="128"/>
      <c r="Z68" s="128"/>
      <c r="AA68" s="128"/>
      <c r="AB68" s="128"/>
      <c r="AC68" s="128"/>
      <c r="AD68" s="128"/>
      <c r="AE68" s="218"/>
      <c r="AF68" s="5"/>
      <c r="AG68" s="8"/>
      <c r="AH68" s="48"/>
      <c r="AI68" s="48"/>
      <c r="AJ68" s="48"/>
      <c r="AK68" s="48"/>
      <c r="AL68" s="48"/>
      <c r="AM68" s="48"/>
    </row>
    <row r="69" spans="1:43" s="134" customFormat="1" ht="9" customHeight="1">
      <c r="A69" s="132"/>
      <c r="B69" s="191"/>
      <c r="C69" s="136"/>
      <c r="D69" s="53"/>
      <c r="E69" s="138"/>
      <c r="F69" s="138"/>
      <c r="G69" s="138"/>
      <c r="H69" s="219"/>
      <c r="I69" s="219"/>
      <c r="J69" s="219"/>
      <c r="K69" s="219"/>
      <c r="L69" s="219"/>
      <c r="M69" s="219"/>
      <c r="N69" s="219"/>
      <c r="O69" s="219"/>
      <c r="P69" s="219"/>
      <c r="Q69" s="219"/>
      <c r="R69" s="219"/>
      <c r="S69" s="219"/>
      <c r="T69" s="219"/>
      <c r="U69" s="219"/>
      <c r="V69" s="219"/>
      <c r="W69" s="219"/>
      <c r="X69" s="219"/>
      <c r="Y69" s="219"/>
      <c r="Z69" s="219"/>
      <c r="AA69" s="219"/>
      <c r="AB69" s="219"/>
      <c r="AC69" s="219"/>
      <c r="AD69" s="219"/>
      <c r="AE69" s="219"/>
      <c r="AF69" s="133"/>
      <c r="AG69" s="133"/>
      <c r="AH69" s="232"/>
      <c r="AI69" s="232"/>
      <c r="AJ69" s="232"/>
      <c r="AK69" s="232"/>
      <c r="AL69" s="232"/>
      <c r="AM69" s="232"/>
    </row>
    <row r="70" spans="1:43" ht="11.25" customHeight="1" thickBot="1">
      <c r="A70" s="4"/>
      <c r="B70" s="145"/>
      <c r="C70" s="95"/>
      <c r="D70" s="18"/>
      <c r="E70" s="220"/>
      <c r="F70" s="220"/>
      <c r="G70" s="220"/>
      <c r="H70" s="220"/>
      <c r="I70" s="220"/>
      <c r="J70" s="220"/>
      <c r="K70" s="220"/>
      <c r="L70" s="220"/>
      <c r="M70" s="220"/>
      <c r="N70" s="220"/>
      <c r="O70" s="220"/>
      <c r="P70" s="220"/>
      <c r="Q70" s="220"/>
      <c r="R70" s="220"/>
      <c r="S70" s="220"/>
      <c r="T70" s="220"/>
      <c r="U70" s="220"/>
      <c r="V70" s="219"/>
      <c r="W70" s="220"/>
      <c r="X70" s="220"/>
      <c r="Y70" s="220"/>
      <c r="Z70" s="220"/>
      <c r="AA70" s="220"/>
      <c r="AB70" s="220"/>
      <c r="AC70" s="220"/>
      <c r="AD70" s="220"/>
      <c r="AE70" s="220"/>
      <c r="AF70" s="5"/>
      <c r="AG70" s="8"/>
      <c r="AH70" s="48"/>
      <c r="AI70" s="48"/>
      <c r="AJ70" s="48"/>
      <c r="AK70" s="48"/>
      <c r="AL70" s="48"/>
      <c r="AM70" s="48"/>
    </row>
    <row r="71" spans="1:43" ht="13.5" customHeight="1" thickBot="1">
      <c r="A71" s="4"/>
      <c r="B71" s="116">
        <v>22</v>
      </c>
      <c r="C71" s="1760" t="s">
        <v>339</v>
      </c>
      <c r="D71" s="1760"/>
      <c r="E71" s="1760"/>
      <c r="F71" s="1760"/>
      <c r="G71" s="1760"/>
      <c r="H71" s="1760"/>
      <c r="I71" s="8"/>
      <c r="J71" s="8"/>
      <c r="K71" s="8"/>
      <c r="L71" s="8"/>
      <c r="M71" s="8"/>
      <c r="N71" s="8"/>
      <c r="O71" s="8"/>
      <c r="P71" s="8"/>
      <c r="Q71" s="8"/>
      <c r="R71" s="8"/>
      <c r="S71" s="8"/>
      <c r="T71" s="8"/>
      <c r="U71" s="8"/>
      <c r="V71" s="219"/>
      <c r="W71" s="8"/>
      <c r="X71" s="8"/>
      <c r="Y71" s="8"/>
      <c r="Z71" s="8"/>
      <c r="AA71" s="8"/>
      <c r="AB71" s="8"/>
      <c r="AC71" s="8"/>
      <c r="AD71" s="8"/>
      <c r="AE71" s="8"/>
      <c r="AF71" s="8"/>
      <c r="AG71" s="8"/>
      <c r="AH71" s="233"/>
      <c r="AI71" s="233"/>
      <c r="AJ71" s="233"/>
      <c r="AK71" s="233"/>
      <c r="AL71" s="233"/>
      <c r="AM71" s="233"/>
      <c r="AN71" s="118"/>
      <c r="AO71" s="118"/>
      <c r="AP71" s="118"/>
      <c r="AQ71" s="118"/>
    </row>
    <row r="72" spans="1:43" ht="13.5" customHeight="1">
      <c r="A72" s="117"/>
      <c r="B72" s="117"/>
      <c r="C72" s="117"/>
      <c r="D72" s="117"/>
      <c r="E72" s="117"/>
      <c r="F72" s="117"/>
      <c r="G72" s="117"/>
      <c r="H72" s="117"/>
      <c r="I72" s="117"/>
      <c r="J72" s="117"/>
      <c r="K72" s="117"/>
      <c r="L72" s="117"/>
      <c r="M72" s="117"/>
      <c r="N72" s="117"/>
      <c r="O72" s="117"/>
      <c r="P72" s="117"/>
      <c r="Q72" s="117"/>
      <c r="R72" s="117"/>
      <c r="S72" s="117"/>
      <c r="T72" s="117"/>
      <c r="U72" s="117"/>
      <c r="W72" s="117"/>
      <c r="X72" s="117"/>
      <c r="Y72" s="117"/>
      <c r="Z72" s="117"/>
      <c r="AA72" s="117"/>
      <c r="AB72" s="137"/>
      <c r="AC72" s="117"/>
      <c r="AD72" s="137"/>
      <c r="AE72" s="117"/>
      <c r="AF72" s="117"/>
      <c r="AG72" s="117"/>
      <c r="AH72" s="118"/>
      <c r="AI72" s="118"/>
      <c r="AJ72" s="118"/>
      <c r="AK72" s="118"/>
      <c r="AL72" s="118"/>
      <c r="AM72" s="118"/>
      <c r="AN72" s="118"/>
      <c r="AO72" s="118"/>
      <c r="AP72" s="118"/>
      <c r="AQ72" s="118"/>
    </row>
    <row r="73" spans="1:43">
      <c r="A73" s="117"/>
      <c r="B73" s="117"/>
      <c r="C73" s="117"/>
      <c r="D73" s="117"/>
      <c r="E73" s="117"/>
      <c r="F73" s="117"/>
      <c r="G73" s="117"/>
      <c r="H73" s="117"/>
      <c r="I73" s="117"/>
      <c r="J73" s="117"/>
      <c r="K73" s="117"/>
      <c r="L73" s="117"/>
      <c r="M73" s="117"/>
      <c r="N73" s="117"/>
      <c r="O73" s="117"/>
      <c r="P73" s="117"/>
      <c r="Q73" s="117"/>
      <c r="R73" s="117"/>
      <c r="S73" s="117"/>
      <c r="T73" s="117"/>
      <c r="U73" s="117"/>
      <c r="W73" s="117"/>
      <c r="X73" s="117"/>
      <c r="Y73" s="117"/>
      <c r="Z73" s="117"/>
      <c r="AA73" s="117"/>
      <c r="AB73" s="137"/>
      <c r="AC73" s="117"/>
      <c r="AD73" s="137"/>
      <c r="AE73" s="117"/>
      <c r="AF73" s="117"/>
      <c r="AG73" s="117"/>
      <c r="AH73" s="118"/>
      <c r="AI73" s="118"/>
      <c r="AJ73" s="118"/>
      <c r="AK73" s="118"/>
      <c r="AL73" s="118"/>
      <c r="AM73" s="118"/>
      <c r="AN73" s="118"/>
      <c r="AO73" s="118"/>
      <c r="AP73" s="118"/>
      <c r="AQ73" s="118"/>
    </row>
    <row r="74" spans="1:43">
      <c r="A74" s="117"/>
      <c r="B74" s="117"/>
      <c r="C74" s="117"/>
      <c r="D74" s="117"/>
      <c r="E74" s="117"/>
      <c r="F74" s="117"/>
      <c r="G74" s="117"/>
      <c r="H74" s="117"/>
      <c r="I74" s="117"/>
      <c r="J74" s="117"/>
      <c r="K74" s="117"/>
      <c r="L74" s="117"/>
      <c r="M74" s="117"/>
      <c r="N74" s="117"/>
      <c r="O74" s="117"/>
      <c r="P74" s="117"/>
      <c r="Q74" s="117"/>
      <c r="R74" s="117"/>
      <c r="S74" s="117"/>
      <c r="T74" s="117"/>
      <c r="U74" s="117"/>
      <c r="W74" s="117"/>
      <c r="X74" s="117"/>
      <c r="Y74" s="117"/>
      <c r="Z74" s="117"/>
      <c r="AA74" s="117"/>
      <c r="AB74" s="137"/>
      <c r="AC74" s="117"/>
      <c r="AD74" s="137"/>
      <c r="AE74" s="117"/>
      <c r="AF74" s="117"/>
      <c r="AG74" s="117"/>
      <c r="AH74" s="118"/>
      <c r="AI74" s="118"/>
      <c r="AJ74" s="118"/>
      <c r="AK74" s="118"/>
      <c r="AL74" s="118"/>
      <c r="AM74" s="118"/>
      <c r="AN74" s="118"/>
      <c r="AO74" s="118"/>
      <c r="AP74" s="118"/>
      <c r="AQ74" s="118"/>
    </row>
    <row r="75" spans="1:43">
      <c r="A75" s="117"/>
      <c r="B75" s="117"/>
      <c r="C75" s="117"/>
      <c r="D75" s="117"/>
      <c r="E75" s="117"/>
      <c r="F75" s="117"/>
      <c r="G75" s="117"/>
      <c r="H75" s="117"/>
      <c r="I75" s="117"/>
      <c r="J75" s="117"/>
      <c r="K75" s="117"/>
      <c r="L75" s="117"/>
      <c r="M75" s="117"/>
      <c r="N75" s="117"/>
      <c r="O75" s="117"/>
      <c r="P75" s="117"/>
      <c r="Q75" s="117"/>
      <c r="R75" s="117"/>
      <c r="S75" s="117"/>
      <c r="T75" s="117"/>
      <c r="U75" s="117"/>
      <c r="W75" s="117"/>
      <c r="X75" s="117"/>
      <c r="Y75" s="117"/>
      <c r="Z75" s="117"/>
      <c r="AA75" s="117"/>
      <c r="AB75" s="137"/>
      <c r="AC75" s="117"/>
      <c r="AD75" s="137"/>
      <c r="AE75" s="117"/>
      <c r="AF75" s="117"/>
      <c r="AG75" s="117"/>
      <c r="AH75" s="118"/>
      <c r="AI75" s="118"/>
      <c r="AJ75" s="118"/>
      <c r="AK75" s="118"/>
      <c r="AL75" s="118"/>
      <c r="AM75" s="118"/>
      <c r="AN75" s="118"/>
      <c r="AO75" s="118"/>
      <c r="AP75" s="118"/>
      <c r="AQ75" s="118"/>
    </row>
    <row r="76" spans="1:43">
      <c r="A76" s="117"/>
      <c r="B76" s="117"/>
      <c r="C76" s="117"/>
      <c r="D76" s="117"/>
      <c r="E76" s="117"/>
      <c r="F76" s="117"/>
      <c r="G76" s="117"/>
      <c r="H76" s="117"/>
      <c r="I76" s="117"/>
      <c r="J76" s="117"/>
      <c r="K76" s="117"/>
      <c r="L76" s="117"/>
      <c r="M76" s="117"/>
      <c r="N76" s="117"/>
      <c r="O76" s="117"/>
      <c r="P76" s="117"/>
      <c r="Q76" s="117"/>
      <c r="R76" s="117"/>
      <c r="S76" s="117"/>
      <c r="T76" s="117"/>
      <c r="U76" s="117"/>
      <c r="W76" s="117"/>
      <c r="X76" s="117"/>
      <c r="Y76" s="117"/>
      <c r="Z76" s="117"/>
      <c r="AA76" s="117"/>
      <c r="AB76" s="137"/>
      <c r="AC76" s="117"/>
      <c r="AD76" s="137"/>
      <c r="AE76" s="117"/>
      <c r="AF76" s="117"/>
      <c r="AG76" s="117"/>
      <c r="AH76" s="118"/>
      <c r="AI76" s="118"/>
      <c r="AJ76" s="118"/>
      <c r="AK76" s="118"/>
      <c r="AL76" s="118"/>
      <c r="AM76" s="118"/>
      <c r="AN76" s="118"/>
      <c r="AO76" s="118"/>
      <c r="AP76" s="118"/>
      <c r="AQ76" s="118"/>
    </row>
    <row r="77" spans="1:43">
      <c r="AB77" s="46"/>
      <c r="AD77" s="46"/>
      <c r="AJ77" s="107"/>
    </row>
    <row r="82" spans="28:32" ht="8.25" customHeight="1"/>
    <row r="84" spans="28:32" ht="9" customHeight="1">
      <c r="AF84" s="9"/>
    </row>
    <row r="85" spans="28:32" ht="8.25" customHeight="1">
      <c r="AB85" s="58"/>
      <c r="AD85" s="58"/>
      <c r="AF85" s="58"/>
    </row>
    <row r="86" spans="28:32" ht="9.75" customHeight="1"/>
  </sheetData>
  <customSheetViews>
    <customSheetView guid="{D8E90C30-C61D-40A7-989F-8651AA8E91E2}" hiddenRows="1" topLeftCell="A34">
      <selection activeCell="EW151" sqref="EW151:FA155"/>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hiddenRows="1" topLeftCell="A34">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87E9DA1B-1CEB-458D-87A5-C4E38BAE485A}" showPageBreaks="1" printArea="1" hiddenRows="1" topLeftCell="A34">
      <selection activeCell="EW151" sqref="EW151:FA155"/>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8">
    <mergeCell ref="X1:AE1"/>
    <mergeCell ref="C71:H71"/>
    <mergeCell ref="B2:D2"/>
    <mergeCell ref="F45:V45"/>
    <mergeCell ref="F6:V6"/>
    <mergeCell ref="X6:AD6"/>
    <mergeCell ref="X45:AD45"/>
    <mergeCell ref="F5:L5"/>
  </mergeCells>
  <phoneticPr fontId="2" type="noConversion"/>
  <printOptions horizontalCentered="1"/>
  <pageMargins left="0.15748031496062992" right="0.15748031496062992" top="0.19685039370078741" bottom="0.19685039370078741" header="0" footer="0"/>
  <pageSetup paperSize="9" orientation="portrait" r:id="rId4"/>
  <headerFooter alignWithMargins="0"/>
  <drawing r:id="rId5"/>
</worksheet>
</file>

<file path=xl/worksheets/sheet21.xml><?xml version="1.0" encoding="utf-8"?>
<worksheet xmlns="http://schemas.openxmlformats.org/spreadsheetml/2006/main" xmlns:r="http://schemas.openxmlformats.org/officeDocument/2006/relationships">
  <sheetPr enableFormatConditionsCalculation="0">
    <tabColor indexed="55"/>
  </sheetPr>
  <dimension ref="A1:BF88"/>
  <sheetViews>
    <sheetView topLeftCell="A37" workbookViewId="0">
      <selection activeCell="C56" sqref="C56:E56"/>
    </sheetView>
  </sheetViews>
  <sheetFormatPr defaultRowHeight="12.75"/>
  <cols>
    <col min="1" max="1" width="1" customWidth="1"/>
    <col min="2" max="2" width="2.5703125" customWidth="1"/>
    <col min="3" max="3" width="3" customWidth="1"/>
    <col min="4" max="4" width="10.7109375" customWidth="1"/>
    <col min="5" max="5" width="0.5703125" customWidth="1"/>
    <col min="6" max="6" width="5.85546875" customWidth="1"/>
    <col min="7" max="7" width="0.5703125" customWidth="1"/>
    <col min="8" max="8" width="5.85546875" customWidth="1"/>
    <col min="9" max="9" width="0.5703125" customWidth="1"/>
    <col min="10" max="10" width="5.7109375" customWidth="1"/>
    <col min="11" max="11" width="0.5703125" customWidth="1"/>
    <col min="12" max="12" width="5.5703125" customWidth="1"/>
    <col min="13" max="13" width="0.42578125" customWidth="1"/>
    <col min="14" max="14" width="5.7109375" customWidth="1"/>
    <col min="15" max="15" width="0.5703125" customWidth="1"/>
    <col min="16" max="16" width="6" customWidth="1"/>
    <col min="17" max="17" width="0.5703125" customWidth="1"/>
    <col min="18" max="18" width="5.7109375" customWidth="1"/>
    <col min="19" max="19" width="0.5703125" customWidth="1"/>
    <col min="20" max="20" width="5.7109375" customWidth="1"/>
    <col min="21" max="21" width="0.5703125" customWidth="1"/>
    <col min="22" max="22" width="5.85546875" style="117" customWidth="1"/>
    <col min="23" max="23" width="0.5703125" customWidth="1"/>
    <col min="24" max="24" width="5.7109375" customWidth="1"/>
    <col min="25" max="25" width="0.5703125" customWidth="1"/>
    <col min="26" max="26" width="5.7109375" customWidth="1"/>
    <col min="27" max="27" width="0.5703125" customWidth="1"/>
    <col min="28" max="28" width="5.7109375" customWidth="1"/>
    <col min="29" max="29" width="0.5703125" customWidth="1"/>
    <col min="30" max="30" width="5.7109375" customWidth="1"/>
    <col min="31" max="31" width="0.5703125" customWidth="1"/>
    <col min="32" max="32" width="2.5703125" customWidth="1"/>
    <col min="33" max="33" width="1" customWidth="1"/>
  </cols>
  <sheetData>
    <row r="1" spans="1:57" ht="13.5" customHeight="1" thickBot="1">
      <c r="A1" s="4"/>
      <c r="B1" s="61"/>
      <c r="C1" s="1733" t="s">
        <v>6</v>
      </c>
      <c r="D1" s="1554"/>
      <c r="E1" s="1554"/>
      <c r="F1" s="1554"/>
      <c r="G1" s="1554"/>
      <c r="H1" s="1554"/>
      <c r="I1" s="28"/>
      <c r="J1" s="28"/>
      <c r="K1" s="28"/>
      <c r="L1" s="28"/>
      <c r="M1" s="28"/>
      <c r="N1" s="28"/>
      <c r="O1" s="28"/>
      <c r="P1" s="28"/>
      <c r="Q1" s="28"/>
      <c r="R1" s="28"/>
      <c r="S1" s="28"/>
      <c r="T1" s="28"/>
      <c r="U1" s="28"/>
      <c r="V1" s="28"/>
      <c r="W1" s="28"/>
      <c r="Y1" s="131"/>
      <c r="Z1" s="131"/>
      <c r="AA1" s="131"/>
      <c r="AB1" s="131"/>
      <c r="AC1" s="131"/>
      <c r="AD1" s="131"/>
      <c r="AE1" s="131"/>
      <c r="AF1" s="131"/>
      <c r="AG1" s="4"/>
      <c r="AH1" s="48"/>
      <c r="AI1" s="48"/>
      <c r="AJ1" s="48"/>
      <c r="AK1" s="48"/>
      <c r="AL1" s="48"/>
      <c r="AM1" s="48"/>
      <c r="AN1" s="48"/>
      <c r="AO1" s="48"/>
    </row>
    <row r="2" spans="1:57" ht="6" customHeight="1">
      <c r="A2" s="4"/>
      <c r="B2" s="1730"/>
      <c r="C2" s="1730"/>
      <c r="D2" s="1730"/>
      <c r="E2" s="24"/>
      <c r="F2" s="24"/>
      <c r="G2" s="24"/>
      <c r="H2" s="24"/>
      <c r="I2" s="24"/>
      <c r="J2" s="25"/>
      <c r="K2" s="25"/>
      <c r="L2" s="25"/>
      <c r="M2" s="25"/>
      <c r="N2" s="25"/>
      <c r="O2" s="25"/>
      <c r="P2" s="25"/>
      <c r="Q2" s="25"/>
      <c r="R2" s="25"/>
      <c r="S2" s="25"/>
      <c r="T2" s="25"/>
      <c r="U2" s="25"/>
      <c r="V2" s="25"/>
      <c r="W2" s="25"/>
      <c r="X2" s="25"/>
      <c r="Y2" s="25"/>
      <c r="Z2" s="19"/>
      <c r="AA2" s="19"/>
      <c r="AB2" s="19"/>
      <c r="AC2" s="19"/>
      <c r="AD2" s="19"/>
      <c r="AE2" s="19"/>
      <c r="AF2" s="49"/>
      <c r="AG2" s="4"/>
      <c r="AH2" s="48"/>
      <c r="AI2" s="48"/>
      <c r="AJ2" s="48"/>
      <c r="AK2" s="48"/>
      <c r="AL2" s="48"/>
      <c r="AM2" s="48"/>
      <c r="AN2" s="48"/>
      <c r="AO2" s="48"/>
    </row>
    <row r="3" spans="1:57" ht="12" customHeight="1">
      <c r="A3" s="4"/>
      <c r="B3" s="8"/>
      <c r="C3" s="8"/>
      <c r="D3" s="8"/>
      <c r="E3" s="8"/>
      <c r="F3" s="8"/>
      <c r="G3" s="8"/>
      <c r="H3" s="8"/>
      <c r="I3" s="8"/>
      <c r="J3" s="8"/>
      <c r="K3" s="8"/>
      <c r="L3" s="8"/>
      <c r="M3" s="8"/>
      <c r="N3" s="8"/>
      <c r="O3" s="8"/>
      <c r="P3" s="8"/>
      <c r="Q3" s="8"/>
      <c r="R3" s="8"/>
      <c r="S3" s="8"/>
      <c r="T3" s="8"/>
      <c r="U3" s="8"/>
      <c r="V3" s="8"/>
      <c r="W3" s="8"/>
      <c r="X3" s="8"/>
      <c r="Y3" s="8"/>
      <c r="Z3" s="8"/>
      <c r="AA3" s="8"/>
      <c r="AB3" s="33"/>
      <c r="AC3" s="8"/>
      <c r="AD3" s="33"/>
      <c r="AE3" s="8"/>
      <c r="AF3" s="20"/>
      <c r="AG3" s="4"/>
      <c r="AH3" s="48"/>
      <c r="AI3" s="48"/>
      <c r="AJ3" s="48"/>
      <c r="AK3" s="48"/>
      <c r="AL3" s="48"/>
      <c r="AM3" s="48"/>
      <c r="AN3" s="48"/>
      <c r="AO3" s="48"/>
    </row>
    <row r="4" spans="1:57" s="12" customFormat="1" ht="13.5" customHeight="1">
      <c r="A4" s="11"/>
      <c r="B4" s="21"/>
      <c r="C4" s="221"/>
      <c r="D4" s="140"/>
      <c r="E4" s="140"/>
      <c r="F4" s="140"/>
      <c r="G4" s="140"/>
      <c r="H4" s="140"/>
      <c r="I4" s="140"/>
      <c r="J4" s="140"/>
      <c r="K4" s="140"/>
      <c r="L4" s="140"/>
      <c r="M4" s="140"/>
      <c r="N4" s="140"/>
      <c r="O4" s="140"/>
      <c r="P4" s="140"/>
      <c r="Q4" s="140"/>
      <c r="R4" s="222"/>
      <c r="S4" s="222"/>
      <c r="T4" s="222"/>
      <c r="U4" s="222"/>
      <c r="V4" s="222"/>
      <c r="W4" s="222"/>
      <c r="X4" s="222"/>
      <c r="Y4" s="222"/>
      <c r="Z4" s="222"/>
      <c r="AA4" s="222"/>
      <c r="AB4" s="222"/>
      <c r="AC4" s="222"/>
      <c r="AD4" s="222"/>
      <c r="AE4" s="222"/>
      <c r="AF4" s="20"/>
      <c r="AG4" s="11"/>
      <c r="AH4" s="111"/>
      <c r="AI4" s="111"/>
      <c r="AJ4" s="111"/>
      <c r="AK4" s="111"/>
      <c r="AL4" s="111"/>
      <c r="AM4" s="111"/>
      <c r="AN4" s="111"/>
      <c r="AO4" s="111"/>
    </row>
    <row r="5" spans="1:57" ht="3.75" customHeight="1">
      <c r="A5" s="4"/>
      <c r="B5" s="8"/>
      <c r="C5" s="13"/>
      <c r="D5" s="13"/>
      <c r="E5" s="13"/>
      <c r="F5" s="1761"/>
      <c r="G5" s="1761"/>
      <c r="H5" s="1761"/>
      <c r="I5" s="1761"/>
      <c r="J5" s="1761"/>
      <c r="K5" s="1761"/>
      <c r="L5" s="1761"/>
      <c r="M5" s="13"/>
      <c r="N5" s="13"/>
      <c r="O5" s="13"/>
      <c r="P5" s="13"/>
      <c r="Q5" s="13"/>
      <c r="R5" s="5"/>
      <c r="S5" s="5"/>
      <c r="T5" s="5"/>
      <c r="U5" s="126"/>
      <c r="V5" s="5"/>
      <c r="W5" s="5"/>
      <c r="X5" s="5"/>
      <c r="Y5" s="5"/>
      <c r="Z5" s="5"/>
      <c r="AA5" s="5"/>
      <c r="AB5" s="5"/>
      <c r="AC5" s="5"/>
      <c r="AD5" s="5"/>
      <c r="AE5" s="5"/>
      <c r="AF5" s="20"/>
      <c r="AG5" s="4"/>
      <c r="AH5" s="48"/>
      <c r="AI5" s="48"/>
      <c r="AJ5" s="48"/>
      <c r="AK5" s="48"/>
      <c r="AL5" s="48"/>
      <c r="AM5" s="48"/>
      <c r="AN5" s="48"/>
      <c r="AO5" s="48"/>
    </row>
    <row r="6" spans="1:57" ht="9.75" customHeight="1">
      <c r="A6" s="4"/>
      <c r="B6" s="8"/>
      <c r="C6" s="13"/>
      <c r="D6" s="13"/>
      <c r="E6" s="15"/>
      <c r="F6" s="1496"/>
      <c r="G6" s="1496"/>
      <c r="H6" s="1496"/>
      <c r="I6" s="1496"/>
      <c r="J6" s="1496"/>
      <c r="K6" s="1496"/>
      <c r="L6" s="1496"/>
      <c r="M6" s="1496"/>
      <c r="N6" s="1496"/>
      <c r="O6" s="1496"/>
      <c r="P6" s="1496"/>
      <c r="Q6" s="1496"/>
      <c r="R6" s="1496"/>
      <c r="S6" s="1496"/>
      <c r="T6" s="1496"/>
      <c r="U6" s="1496"/>
      <c r="V6" s="1496"/>
      <c r="W6" s="15"/>
      <c r="X6" s="1496"/>
      <c r="Y6" s="1496"/>
      <c r="Z6" s="1496"/>
      <c r="AA6" s="1496"/>
      <c r="AB6" s="1496"/>
      <c r="AC6" s="1496"/>
      <c r="AD6" s="1496"/>
      <c r="AE6" s="15"/>
      <c r="AF6" s="20"/>
      <c r="AG6" s="4"/>
      <c r="AH6" s="48"/>
      <c r="AI6" s="48"/>
      <c r="AJ6" s="48"/>
      <c r="AK6" s="48"/>
      <c r="AL6" s="48"/>
      <c r="AM6" s="48"/>
      <c r="AN6" s="48"/>
      <c r="AO6" s="48"/>
    </row>
    <row r="7" spans="1:57" ht="12.75" customHeight="1">
      <c r="A7" s="4"/>
      <c r="B7" s="8"/>
      <c r="C7" s="13"/>
      <c r="D7" s="13"/>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22"/>
      <c r="AG7" s="4"/>
      <c r="AH7" s="48"/>
      <c r="AI7" s="234"/>
      <c r="AJ7" s="234"/>
      <c r="AK7" s="234"/>
      <c r="AL7" s="48"/>
      <c r="AM7" s="48"/>
      <c r="AN7" s="48"/>
      <c r="AO7" s="48"/>
    </row>
    <row r="8" spans="1:57" s="106" customFormat="1" ht="13.5" hidden="1" customHeight="1">
      <c r="A8" s="102"/>
      <c r="B8" s="103"/>
      <c r="C8" s="1762"/>
      <c r="D8" s="1762"/>
      <c r="E8" s="121"/>
      <c r="F8" s="121"/>
      <c r="G8" s="121"/>
      <c r="H8" s="121"/>
      <c r="I8" s="121"/>
      <c r="J8" s="121"/>
      <c r="K8" s="121"/>
      <c r="L8" s="121"/>
      <c r="M8" s="121"/>
      <c r="N8" s="121"/>
      <c r="O8" s="121"/>
      <c r="P8" s="121"/>
      <c r="Q8" s="121"/>
      <c r="R8" s="121"/>
      <c r="S8" s="121"/>
      <c r="T8" s="121"/>
      <c r="U8" s="121"/>
      <c r="V8" s="121"/>
      <c r="W8" s="121"/>
      <c r="X8" s="121"/>
      <c r="Y8" s="121"/>
      <c r="Z8" s="121"/>
      <c r="AA8" s="121"/>
      <c r="AB8" s="121"/>
      <c r="AC8" s="121"/>
      <c r="AD8" s="121"/>
      <c r="AE8" s="121"/>
      <c r="AF8" s="105"/>
      <c r="AG8" s="102"/>
      <c r="AH8" s="226"/>
      <c r="AI8" s="234"/>
      <c r="AJ8" s="234"/>
      <c r="AK8" s="234"/>
      <c r="AL8" s="226"/>
      <c r="AM8" s="226"/>
      <c r="AN8" s="226"/>
      <c r="AO8" s="226"/>
    </row>
    <row r="9" spans="1:57" s="106" customFormat="1" ht="6" hidden="1" customHeight="1">
      <c r="A9" s="102"/>
      <c r="B9" s="103"/>
      <c r="C9" s="120"/>
      <c r="D9" s="120"/>
      <c r="E9" s="110"/>
      <c r="F9" s="110"/>
      <c r="G9" s="110"/>
      <c r="H9" s="110"/>
      <c r="I9" s="110"/>
      <c r="J9" s="110"/>
      <c r="K9" s="110"/>
      <c r="L9" s="110"/>
      <c r="M9" s="110"/>
      <c r="N9" s="110"/>
      <c r="O9" s="110"/>
      <c r="P9" s="110"/>
      <c r="Q9" s="110"/>
      <c r="R9" s="110"/>
      <c r="S9" s="110"/>
      <c r="T9" s="110"/>
      <c r="U9" s="110"/>
      <c r="V9" s="110"/>
      <c r="W9" s="110"/>
      <c r="X9" s="110"/>
      <c r="Y9" s="110"/>
      <c r="Z9" s="110"/>
      <c r="AA9" s="110"/>
      <c r="AB9" s="110"/>
      <c r="AC9" s="110"/>
      <c r="AD9" s="110"/>
      <c r="AE9" s="110"/>
      <c r="AF9" s="105"/>
      <c r="AG9" s="102"/>
      <c r="AH9" s="226"/>
      <c r="AI9" s="234"/>
      <c r="AJ9" s="234"/>
      <c r="AK9" s="234"/>
      <c r="AL9" s="226"/>
      <c r="AM9" s="226"/>
      <c r="AN9" s="226"/>
      <c r="AO9" s="226"/>
    </row>
    <row r="10" spans="1:57" s="127" customFormat="1" ht="15" customHeight="1">
      <c r="A10" s="123"/>
      <c r="B10" s="225"/>
      <c r="C10" s="124"/>
      <c r="D10" s="125"/>
      <c r="E10" s="126"/>
      <c r="F10" s="126"/>
      <c r="G10" s="126"/>
      <c r="H10" s="126"/>
      <c r="I10" s="126"/>
      <c r="J10" s="126"/>
      <c r="K10" s="126"/>
      <c r="L10" s="126"/>
      <c r="M10" s="126"/>
      <c r="N10" s="126"/>
      <c r="O10" s="126"/>
      <c r="P10" s="126"/>
      <c r="Q10" s="126"/>
      <c r="R10" s="126"/>
      <c r="S10" s="126"/>
      <c r="T10" s="126"/>
      <c r="U10" s="126"/>
      <c r="V10" s="126"/>
      <c r="W10" s="126"/>
      <c r="X10" s="126"/>
      <c r="Y10" s="126"/>
      <c r="Z10" s="126"/>
      <c r="AA10" s="126"/>
      <c r="AB10" s="126"/>
      <c r="AC10" s="126"/>
      <c r="AD10" s="126"/>
      <c r="AE10" s="126"/>
      <c r="AF10" s="223"/>
      <c r="AG10" s="123"/>
      <c r="AH10" s="227"/>
      <c r="AI10" s="234"/>
      <c r="AJ10" s="234"/>
      <c r="AK10" s="234"/>
      <c r="AL10" s="139"/>
      <c r="AM10" s="139"/>
      <c r="AN10" s="111"/>
      <c r="AO10" s="111"/>
      <c r="AP10" s="12"/>
      <c r="AQ10" s="12"/>
      <c r="AR10"/>
      <c r="AS10" s="47"/>
      <c r="AT10" s="12"/>
      <c r="AU10" s="12"/>
      <c r="AV10" s="12"/>
      <c r="AW10" s="12"/>
      <c r="AX10" s="12"/>
      <c r="AY10" s="12"/>
      <c r="AZ10" s="12"/>
      <c r="BA10" s="12"/>
      <c r="BB10" s="12"/>
      <c r="BC10" s="12"/>
      <c r="BD10" s="12"/>
      <c r="BE10" s="12"/>
    </row>
    <row r="11" spans="1:57" ht="12" customHeight="1">
      <c r="A11" s="4"/>
      <c r="B11" s="8"/>
      <c r="C11" s="96"/>
      <c r="D11" s="18"/>
      <c r="E11" s="218"/>
      <c r="F11" s="218"/>
      <c r="G11" s="218"/>
      <c r="H11" s="218"/>
      <c r="I11" s="218"/>
      <c r="J11" s="218"/>
      <c r="K11" s="218"/>
      <c r="L11" s="218"/>
      <c r="M11" s="218"/>
      <c r="N11" s="218"/>
      <c r="O11" s="218"/>
      <c r="P11" s="218"/>
      <c r="Q11" s="218"/>
      <c r="R11" s="218"/>
      <c r="S11" s="218"/>
      <c r="T11" s="218"/>
      <c r="U11" s="218"/>
      <c r="V11" s="218"/>
      <c r="W11" s="218"/>
      <c r="X11" s="218"/>
      <c r="Y11" s="218"/>
      <c r="Z11" s="218"/>
      <c r="AA11" s="218"/>
      <c r="AB11" s="55"/>
      <c r="AC11" s="218"/>
      <c r="AD11" s="55"/>
      <c r="AE11" s="218"/>
      <c r="AF11" s="22"/>
      <c r="AG11" s="4"/>
      <c r="AH11" s="48"/>
      <c r="AI11" s="234"/>
      <c r="AJ11" s="234"/>
      <c r="AK11" s="234"/>
      <c r="AL11" s="48"/>
      <c r="AM11" s="48"/>
      <c r="AN11" s="48"/>
      <c r="AO11" s="48"/>
      <c r="AS11" s="47"/>
    </row>
    <row r="12" spans="1:57" ht="12" customHeight="1">
      <c r="A12" s="4"/>
      <c r="B12" s="8"/>
      <c r="C12" s="96"/>
      <c r="D12" s="18"/>
      <c r="E12" s="218"/>
      <c r="F12" s="218"/>
      <c r="G12" s="218"/>
      <c r="H12" s="218"/>
      <c r="I12" s="218"/>
      <c r="J12" s="218"/>
      <c r="K12" s="218"/>
      <c r="L12" s="218"/>
      <c r="M12" s="218"/>
      <c r="N12" s="218"/>
      <c r="O12" s="218"/>
      <c r="P12" s="218"/>
      <c r="Q12" s="218"/>
      <c r="R12" s="218"/>
      <c r="S12" s="218"/>
      <c r="T12" s="218"/>
      <c r="U12" s="218"/>
      <c r="V12" s="218"/>
      <c r="W12" s="218"/>
      <c r="X12" s="218"/>
      <c r="Y12" s="218"/>
      <c r="Z12" s="218"/>
      <c r="AA12" s="218"/>
      <c r="AB12" s="55"/>
      <c r="AC12" s="218"/>
      <c r="AD12" s="55"/>
      <c r="AE12" s="218"/>
      <c r="AF12" s="22"/>
      <c r="AG12" s="4"/>
      <c r="AH12" s="48"/>
      <c r="AI12" s="234"/>
      <c r="AJ12" s="234"/>
      <c r="AK12" s="234"/>
      <c r="AL12" s="48"/>
      <c r="AM12" s="48"/>
      <c r="AN12" s="48"/>
      <c r="AO12" s="48"/>
      <c r="AS12" s="47"/>
    </row>
    <row r="13" spans="1:57" ht="12" customHeight="1">
      <c r="A13" s="4"/>
      <c r="B13" s="8"/>
      <c r="C13" s="96"/>
      <c r="D13" s="18"/>
      <c r="E13" s="218"/>
      <c r="F13" s="218"/>
      <c r="G13" s="218"/>
      <c r="H13" s="218"/>
      <c r="I13" s="218"/>
      <c r="J13" s="218"/>
      <c r="K13" s="218"/>
      <c r="L13" s="218"/>
      <c r="M13" s="218"/>
      <c r="N13" s="218"/>
      <c r="O13" s="218"/>
      <c r="P13" s="218"/>
      <c r="Q13" s="218"/>
      <c r="R13" s="218"/>
      <c r="S13" s="218"/>
      <c r="T13" s="218"/>
      <c r="U13" s="218"/>
      <c r="V13" s="218"/>
      <c r="W13" s="218"/>
      <c r="X13" s="218"/>
      <c r="Y13" s="218"/>
      <c r="Z13" s="218"/>
      <c r="AA13" s="218"/>
      <c r="AB13" s="55"/>
      <c r="AC13" s="218"/>
      <c r="AD13" s="55"/>
      <c r="AE13" s="218"/>
      <c r="AF13" s="22"/>
      <c r="AG13" s="4"/>
      <c r="AH13" s="48"/>
      <c r="AI13" s="234"/>
      <c r="AJ13" s="234"/>
      <c r="AK13" s="234"/>
      <c r="AL13" s="48"/>
      <c r="AM13" s="48"/>
      <c r="AN13" s="48"/>
      <c r="AO13" s="48"/>
      <c r="AS13" s="47"/>
    </row>
    <row r="14" spans="1:57" ht="12" customHeight="1">
      <c r="A14" s="4"/>
      <c r="B14" s="8"/>
      <c r="C14" s="96"/>
      <c r="D14" s="18"/>
      <c r="E14" s="218"/>
      <c r="F14" s="218"/>
      <c r="G14" s="218"/>
      <c r="H14" s="218"/>
      <c r="I14" s="218"/>
      <c r="J14" s="218"/>
      <c r="K14" s="218"/>
      <c r="L14" s="218"/>
      <c r="M14" s="218"/>
      <c r="N14" s="218"/>
      <c r="O14" s="218"/>
      <c r="P14" s="218"/>
      <c r="Q14" s="218"/>
      <c r="R14" s="218"/>
      <c r="S14" s="218"/>
      <c r="T14" s="218"/>
      <c r="U14" s="218"/>
      <c r="V14" s="218"/>
      <c r="W14" s="218"/>
      <c r="X14" s="218"/>
      <c r="Y14" s="218"/>
      <c r="Z14" s="218"/>
      <c r="AA14" s="218"/>
      <c r="AB14" s="55"/>
      <c r="AC14" s="218"/>
      <c r="AD14" s="55"/>
      <c r="AE14" s="218"/>
      <c r="AF14" s="22"/>
      <c r="AG14" s="4"/>
      <c r="AH14" s="48"/>
      <c r="AI14" s="48"/>
      <c r="AJ14" s="48"/>
      <c r="AK14" s="48"/>
      <c r="AL14" s="48"/>
      <c r="AM14" s="48"/>
      <c r="AN14" s="48"/>
      <c r="AO14" s="48"/>
      <c r="AS14" s="47"/>
    </row>
    <row r="15" spans="1:57" ht="12" customHeight="1">
      <c r="A15" s="4"/>
      <c r="B15" s="8"/>
      <c r="C15" s="96"/>
      <c r="D15" s="18"/>
      <c r="E15" s="218"/>
      <c r="F15" s="218"/>
      <c r="G15" s="218"/>
      <c r="H15" s="218"/>
      <c r="I15" s="218"/>
      <c r="J15" s="218"/>
      <c r="K15" s="218"/>
      <c r="L15" s="218"/>
      <c r="M15" s="218"/>
      <c r="N15" s="218"/>
      <c r="O15" s="218"/>
      <c r="P15" s="218"/>
      <c r="Q15" s="218"/>
      <c r="R15" s="218"/>
      <c r="S15" s="218"/>
      <c r="T15" s="218"/>
      <c r="U15" s="218"/>
      <c r="V15" s="218"/>
      <c r="W15" s="218"/>
      <c r="X15" s="218"/>
      <c r="Y15" s="218"/>
      <c r="Z15" s="218"/>
      <c r="AA15" s="218"/>
      <c r="AB15" s="55"/>
      <c r="AC15" s="218"/>
      <c r="AD15" s="55"/>
      <c r="AE15" s="218"/>
      <c r="AF15" s="22"/>
      <c r="AG15" s="4"/>
      <c r="AH15" s="48"/>
      <c r="AI15" s="48"/>
      <c r="AJ15" s="48"/>
      <c r="AK15" s="48"/>
      <c r="AL15" s="48"/>
      <c r="AM15" s="48"/>
      <c r="AN15" s="48"/>
      <c r="AO15" s="48"/>
    </row>
    <row r="16" spans="1:57" ht="12" customHeight="1">
      <c r="A16" s="4"/>
      <c r="B16" s="8"/>
      <c r="C16" s="96"/>
      <c r="D16" s="18"/>
      <c r="E16" s="218"/>
      <c r="F16" s="218"/>
      <c r="G16" s="218"/>
      <c r="H16" s="218"/>
      <c r="I16" s="218"/>
      <c r="J16" s="218"/>
      <c r="K16" s="218"/>
      <c r="L16" s="218"/>
      <c r="M16" s="218"/>
      <c r="N16" s="218"/>
      <c r="O16" s="218"/>
      <c r="P16" s="218"/>
      <c r="Q16" s="218"/>
      <c r="R16" s="218"/>
      <c r="S16" s="218"/>
      <c r="T16" s="218"/>
      <c r="U16" s="218"/>
      <c r="V16" s="218"/>
      <c r="W16" s="218"/>
      <c r="X16" s="218"/>
      <c r="Y16" s="218"/>
      <c r="Z16" s="218"/>
      <c r="AA16" s="218"/>
      <c r="AB16" s="55"/>
      <c r="AC16" s="218"/>
      <c r="AD16" s="55"/>
      <c r="AE16" s="218"/>
      <c r="AF16" s="22"/>
      <c r="AG16" s="4"/>
      <c r="AH16" s="48"/>
      <c r="AI16" s="48"/>
      <c r="AJ16" s="48"/>
      <c r="AK16" s="48"/>
      <c r="AL16" s="48"/>
      <c r="AM16" s="48"/>
      <c r="AN16" s="48"/>
      <c r="AO16" s="48"/>
    </row>
    <row r="17" spans="1:45" ht="12" customHeight="1">
      <c r="A17" s="4"/>
      <c r="B17" s="8"/>
      <c r="C17" s="96"/>
      <c r="D17" s="18"/>
      <c r="E17" s="218"/>
      <c r="F17" s="218"/>
      <c r="G17" s="218"/>
      <c r="H17" s="218"/>
      <c r="I17" s="218"/>
      <c r="J17" s="218"/>
      <c r="K17" s="218"/>
      <c r="L17" s="218"/>
      <c r="M17" s="218"/>
      <c r="N17" s="218"/>
      <c r="O17" s="218"/>
      <c r="P17" s="218"/>
      <c r="Q17" s="218"/>
      <c r="R17" s="218"/>
      <c r="S17" s="218"/>
      <c r="T17" s="218"/>
      <c r="U17" s="218"/>
      <c r="V17" s="218"/>
      <c r="W17" s="218"/>
      <c r="X17" s="218"/>
      <c r="Y17" s="218"/>
      <c r="Z17" s="218"/>
      <c r="AA17" s="218"/>
      <c r="AB17" s="55"/>
      <c r="AC17" s="218"/>
      <c r="AD17" s="55"/>
      <c r="AE17" s="218"/>
      <c r="AF17" s="22"/>
      <c r="AG17" s="4"/>
      <c r="AH17" s="48"/>
      <c r="AI17" s="48"/>
      <c r="AJ17" s="48"/>
      <c r="AK17" s="48"/>
      <c r="AL17" s="48"/>
      <c r="AM17" s="48"/>
      <c r="AN17" s="48"/>
      <c r="AO17" s="48"/>
    </row>
    <row r="18" spans="1:45" ht="12" customHeight="1">
      <c r="A18" s="4"/>
      <c r="B18" s="8"/>
      <c r="C18" s="96"/>
      <c r="D18" s="18"/>
      <c r="E18" s="218"/>
      <c r="F18" s="218"/>
      <c r="G18" s="218"/>
      <c r="H18" s="218"/>
      <c r="I18" s="218"/>
      <c r="J18" s="218"/>
      <c r="K18" s="218"/>
      <c r="L18" s="218"/>
      <c r="M18" s="218"/>
      <c r="N18" s="218"/>
      <c r="O18" s="218"/>
      <c r="P18" s="218"/>
      <c r="Q18" s="218"/>
      <c r="R18" s="218"/>
      <c r="S18" s="218"/>
      <c r="T18" s="218"/>
      <c r="U18" s="218"/>
      <c r="V18" s="218"/>
      <c r="W18" s="218"/>
      <c r="X18" s="218"/>
      <c r="Y18" s="218"/>
      <c r="Z18" s="218"/>
      <c r="AA18" s="218"/>
      <c r="AB18" s="55"/>
      <c r="AC18" s="218"/>
      <c r="AD18" s="55"/>
      <c r="AE18" s="218"/>
      <c r="AF18" s="22"/>
      <c r="AG18" s="4"/>
      <c r="AH18" s="48"/>
      <c r="AI18" s="48"/>
      <c r="AJ18" s="48"/>
      <c r="AK18" s="48"/>
      <c r="AL18" s="48"/>
      <c r="AM18" s="48"/>
      <c r="AN18" s="48"/>
      <c r="AO18" s="48"/>
    </row>
    <row r="19" spans="1:45" ht="12" customHeight="1">
      <c r="A19" s="4"/>
      <c r="B19" s="8"/>
      <c r="C19" s="96"/>
      <c r="D19" s="18"/>
      <c r="E19" s="218"/>
      <c r="F19" s="218"/>
      <c r="G19" s="218"/>
      <c r="H19" s="218"/>
      <c r="I19" s="218"/>
      <c r="J19" s="218"/>
      <c r="K19" s="218"/>
      <c r="L19" s="218"/>
      <c r="M19" s="218"/>
      <c r="N19" s="218"/>
      <c r="O19" s="218"/>
      <c r="P19" s="218"/>
      <c r="Q19" s="218"/>
      <c r="R19" s="218"/>
      <c r="S19" s="218"/>
      <c r="T19" s="218"/>
      <c r="U19" s="218"/>
      <c r="V19" s="218"/>
      <c r="W19" s="218"/>
      <c r="X19" s="218"/>
      <c r="Y19" s="218"/>
      <c r="Z19" s="218"/>
      <c r="AA19" s="218"/>
      <c r="AB19" s="55"/>
      <c r="AC19" s="218"/>
      <c r="AD19" s="55"/>
      <c r="AE19" s="218"/>
      <c r="AF19" s="22"/>
      <c r="AG19" s="4"/>
      <c r="AH19" s="48"/>
      <c r="AI19" s="48"/>
      <c r="AJ19" s="48"/>
      <c r="AK19" s="48"/>
      <c r="AL19" s="48"/>
      <c r="AM19" s="48"/>
      <c r="AN19" s="48"/>
      <c r="AO19" s="48"/>
    </row>
    <row r="20" spans="1:45" ht="12" customHeight="1">
      <c r="A20" s="4"/>
      <c r="B20" s="8"/>
      <c r="C20" s="96"/>
      <c r="D20" s="18"/>
      <c r="E20" s="218"/>
      <c r="F20" s="218"/>
      <c r="G20" s="218"/>
      <c r="H20" s="218"/>
      <c r="I20" s="218"/>
      <c r="J20" s="218"/>
      <c r="K20" s="218"/>
      <c r="L20" s="218"/>
      <c r="M20" s="218"/>
      <c r="N20" s="218"/>
      <c r="O20" s="218"/>
      <c r="P20" s="218"/>
      <c r="Q20" s="218"/>
      <c r="R20" s="218"/>
      <c r="S20" s="218"/>
      <c r="T20" s="218"/>
      <c r="U20" s="218"/>
      <c r="V20" s="218"/>
      <c r="W20" s="218"/>
      <c r="X20" s="218"/>
      <c r="Y20" s="218"/>
      <c r="Z20" s="218"/>
      <c r="AA20" s="218"/>
      <c r="AB20" s="55"/>
      <c r="AC20" s="218"/>
      <c r="AD20" s="55"/>
      <c r="AE20" s="218"/>
      <c r="AF20" s="22"/>
      <c r="AG20" s="4"/>
      <c r="AH20" s="48"/>
      <c r="AI20" s="48"/>
      <c r="AJ20" s="48"/>
      <c r="AK20" s="48"/>
      <c r="AL20" s="48"/>
      <c r="AM20" s="48"/>
      <c r="AN20" s="48"/>
      <c r="AO20" s="48"/>
    </row>
    <row r="21" spans="1:45" ht="12" customHeight="1">
      <c r="A21" s="4"/>
      <c r="B21" s="8"/>
      <c r="C21" s="96"/>
      <c r="D21" s="18"/>
      <c r="E21" s="218"/>
      <c r="F21" s="218"/>
      <c r="G21" s="218"/>
      <c r="H21" s="218"/>
      <c r="I21" s="218"/>
      <c r="J21" s="218"/>
      <c r="K21" s="218"/>
      <c r="L21" s="218"/>
      <c r="M21" s="218"/>
      <c r="N21" s="218"/>
      <c r="O21" s="218"/>
      <c r="P21" s="218"/>
      <c r="Q21" s="218"/>
      <c r="R21" s="218"/>
      <c r="S21" s="218"/>
      <c r="T21" s="218"/>
      <c r="U21" s="218"/>
      <c r="V21" s="218"/>
      <c r="W21" s="218"/>
      <c r="X21" s="218"/>
      <c r="Y21" s="218"/>
      <c r="Z21" s="218"/>
      <c r="AA21" s="218"/>
      <c r="AB21" s="55"/>
      <c r="AC21" s="218"/>
      <c r="AD21" s="55"/>
      <c r="AE21" s="218"/>
      <c r="AF21" s="22"/>
      <c r="AG21" s="4"/>
      <c r="AH21" s="48"/>
      <c r="AI21" s="48"/>
      <c r="AJ21" s="48"/>
      <c r="AK21" s="48"/>
      <c r="AL21" s="48"/>
      <c r="AM21" s="48"/>
      <c r="AN21" s="48"/>
      <c r="AO21" s="48"/>
    </row>
    <row r="22" spans="1:45" ht="12" customHeight="1">
      <c r="A22" s="4"/>
      <c r="B22" s="8"/>
      <c r="C22" s="96"/>
      <c r="D22" s="18"/>
      <c r="E22" s="218"/>
      <c r="F22" s="218"/>
      <c r="G22" s="218"/>
      <c r="H22" s="218"/>
      <c r="I22" s="218"/>
      <c r="J22" s="218"/>
      <c r="K22" s="218"/>
      <c r="L22" s="218"/>
      <c r="M22" s="218"/>
      <c r="N22" s="218"/>
      <c r="O22" s="218"/>
      <c r="P22" s="218"/>
      <c r="Q22" s="218"/>
      <c r="R22" s="218"/>
      <c r="S22" s="218"/>
      <c r="T22" s="218"/>
      <c r="U22" s="218"/>
      <c r="V22" s="218"/>
      <c r="W22" s="218"/>
      <c r="X22" s="218"/>
      <c r="Y22" s="218"/>
      <c r="Z22" s="218"/>
      <c r="AA22" s="218"/>
      <c r="AB22" s="55"/>
      <c r="AC22" s="218"/>
      <c r="AD22" s="55"/>
      <c r="AE22" s="218"/>
      <c r="AF22" s="22"/>
      <c r="AG22" s="4"/>
      <c r="AH22" s="48"/>
      <c r="AI22" s="48"/>
      <c r="AJ22" s="48"/>
      <c r="AK22" s="48"/>
      <c r="AL22" s="48"/>
      <c r="AM22" s="48"/>
      <c r="AN22" s="48"/>
      <c r="AO22" s="48"/>
    </row>
    <row r="23" spans="1:45" ht="12" customHeight="1">
      <c r="A23" s="4"/>
      <c r="B23" s="8"/>
      <c r="C23" s="96"/>
      <c r="D23" s="18"/>
      <c r="E23" s="218"/>
      <c r="F23" s="218"/>
      <c r="G23" s="218"/>
      <c r="H23" s="218"/>
      <c r="I23" s="218"/>
      <c r="J23" s="218"/>
      <c r="K23" s="218"/>
      <c r="L23" s="218"/>
      <c r="M23" s="218"/>
      <c r="N23" s="218"/>
      <c r="O23" s="218"/>
      <c r="P23" s="218"/>
      <c r="Q23" s="218"/>
      <c r="R23" s="218"/>
      <c r="S23" s="218"/>
      <c r="T23" s="218"/>
      <c r="U23" s="218"/>
      <c r="V23" s="218"/>
      <c r="W23" s="218"/>
      <c r="X23" s="218"/>
      <c r="Y23" s="218"/>
      <c r="Z23" s="218"/>
      <c r="AA23" s="218"/>
      <c r="AB23" s="55"/>
      <c r="AC23" s="218"/>
      <c r="AD23" s="55"/>
      <c r="AE23" s="218"/>
      <c r="AF23" s="22"/>
      <c r="AG23" s="4"/>
      <c r="AH23" s="48"/>
      <c r="AI23" s="48"/>
      <c r="AJ23" s="48"/>
      <c r="AK23" s="48"/>
      <c r="AL23" s="48"/>
      <c r="AM23" s="48"/>
      <c r="AN23" s="48"/>
      <c r="AO23" s="48"/>
    </row>
    <row r="24" spans="1:45" ht="12" customHeight="1">
      <c r="A24" s="4"/>
      <c r="B24" s="8"/>
      <c r="C24" s="96"/>
      <c r="D24" s="18"/>
      <c r="E24" s="218"/>
      <c r="F24" s="218"/>
      <c r="G24" s="218"/>
      <c r="H24" s="218"/>
      <c r="I24" s="218"/>
      <c r="J24" s="218"/>
      <c r="K24" s="218"/>
      <c r="L24" s="218"/>
      <c r="M24" s="218"/>
      <c r="N24" s="218"/>
      <c r="O24" s="218"/>
      <c r="P24" s="218"/>
      <c r="Q24" s="218"/>
      <c r="R24" s="218"/>
      <c r="S24" s="218"/>
      <c r="T24" s="218"/>
      <c r="U24" s="218"/>
      <c r="V24" s="218"/>
      <c r="W24" s="218"/>
      <c r="X24" s="218"/>
      <c r="Y24" s="218"/>
      <c r="Z24" s="218"/>
      <c r="AA24" s="218"/>
      <c r="AB24" s="55"/>
      <c r="AC24" s="218"/>
      <c r="AD24" s="55"/>
      <c r="AE24" s="218"/>
      <c r="AF24" s="22"/>
      <c r="AG24" s="4"/>
      <c r="AH24" s="48"/>
      <c r="AI24" s="48"/>
      <c r="AJ24" s="48"/>
      <c r="AK24" s="48"/>
      <c r="AL24" s="48"/>
      <c r="AM24" s="48"/>
      <c r="AN24" s="48"/>
      <c r="AO24" s="48"/>
    </row>
    <row r="25" spans="1:45" ht="12" customHeight="1">
      <c r="A25" s="4"/>
      <c r="B25" s="8"/>
      <c r="C25" s="96"/>
      <c r="D25" s="18"/>
      <c r="E25" s="218"/>
      <c r="F25" s="218"/>
      <c r="G25" s="218"/>
      <c r="H25" s="218"/>
      <c r="I25" s="218"/>
      <c r="J25" s="218"/>
      <c r="K25" s="218"/>
      <c r="L25" s="218"/>
      <c r="M25" s="218"/>
      <c r="N25" s="218"/>
      <c r="O25" s="218"/>
      <c r="P25" s="218"/>
      <c r="Q25" s="218"/>
      <c r="R25" s="218"/>
      <c r="S25" s="218"/>
      <c r="T25" s="218"/>
      <c r="U25" s="218"/>
      <c r="V25" s="218"/>
      <c r="W25" s="218"/>
      <c r="X25" s="218"/>
      <c r="Y25" s="218"/>
      <c r="Z25" s="218"/>
      <c r="AA25" s="218"/>
      <c r="AB25" s="55"/>
      <c r="AC25" s="218"/>
      <c r="AD25" s="55"/>
      <c r="AE25" s="218"/>
      <c r="AF25" s="22"/>
      <c r="AG25" s="4"/>
      <c r="AH25" s="48"/>
      <c r="AI25" s="48"/>
      <c r="AJ25" s="48"/>
      <c r="AK25" s="48"/>
      <c r="AL25" s="48"/>
      <c r="AM25" s="48"/>
      <c r="AN25" s="48"/>
      <c r="AO25" s="48"/>
    </row>
    <row r="26" spans="1:45" ht="12" customHeight="1">
      <c r="A26" s="4"/>
      <c r="B26" s="8"/>
      <c r="C26" s="96"/>
      <c r="D26" s="18"/>
      <c r="E26" s="218"/>
      <c r="F26" s="218"/>
      <c r="G26" s="218"/>
      <c r="H26" s="218"/>
      <c r="I26" s="218"/>
      <c r="J26" s="218"/>
      <c r="K26" s="218"/>
      <c r="L26" s="218"/>
      <c r="M26" s="218"/>
      <c r="N26" s="218"/>
      <c r="O26" s="218"/>
      <c r="P26" s="218"/>
      <c r="Q26" s="218"/>
      <c r="R26" s="218"/>
      <c r="S26" s="218"/>
      <c r="T26" s="218"/>
      <c r="U26" s="218"/>
      <c r="V26" s="218"/>
      <c r="W26" s="218"/>
      <c r="X26" s="218"/>
      <c r="Y26" s="218"/>
      <c r="Z26" s="218"/>
      <c r="AA26" s="218"/>
      <c r="AB26" s="55"/>
      <c r="AC26" s="218"/>
      <c r="AD26" s="55"/>
      <c r="AE26" s="218"/>
      <c r="AF26" s="22"/>
      <c r="AG26" s="4"/>
      <c r="AH26" s="48"/>
      <c r="AI26" s="48"/>
      <c r="AJ26" s="48"/>
      <c r="AK26" s="48"/>
      <c r="AL26" s="48"/>
      <c r="AM26" s="48"/>
      <c r="AN26" s="48"/>
      <c r="AO26" s="48"/>
    </row>
    <row r="27" spans="1:45" ht="12" customHeight="1">
      <c r="A27" s="4"/>
      <c r="B27" s="8"/>
      <c r="C27" s="96"/>
      <c r="D27" s="18"/>
      <c r="E27" s="218"/>
      <c r="F27" s="218"/>
      <c r="G27" s="218"/>
      <c r="H27" s="218"/>
      <c r="I27" s="218"/>
      <c r="J27" s="218"/>
      <c r="K27" s="218"/>
      <c r="L27" s="218"/>
      <c r="M27" s="218"/>
      <c r="N27" s="218"/>
      <c r="O27" s="218"/>
      <c r="P27" s="218"/>
      <c r="Q27" s="218"/>
      <c r="R27" s="218"/>
      <c r="S27" s="218"/>
      <c r="T27" s="218"/>
      <c r="U27" s="218"/>
      <c r="V27" s="218"/>
      <c r="W27" s="218"/>
      <c r="X27" s="218"/>
      <c r="Y27" s="218"/>
      <c r="Z27" s="218"/>
      <c r="AA27" s="218"/>
      <c r="AB27" s="55"/>
      <c r="AC27" s="218"/>
      <c r="AD27" s="55"/>
      <c r="AE27" s="218"/>
      <c r="AF27" s="22"/>
      <c r="AG27" s="4"/>
      <c r="AH27" s="48"/>
      <c r="AI27" s="48"/>
      <c r="AJ27" s="48"/>
      <c r="AK27" s="48"/>
      <c r="AL27" s="48"/>
      <c r="AM27" s="48"/>
      <c r="AN27" s="48"/>
      <c r="AO27" s="48"/>
    </row>
    <row r="28" spans="1:45" ht="12" customHeight="1">
      <c r="A28" s="4"/>
      <c r="B28" s="8"/>
      <c r="C28" s="96"/>
      <c r="D28" s="18"/>
      <c r="E28" s="218"/>
      <c r="F28" s="218"/>
      <c r="G28" s="218"/>
      <c r="H28" s="218"/>
      <c r="I28" s="218"/>
      <c r="J28" s="218"/>
      <c r="K28" s="218"/>
      <c r="L28" s="218"/>
      <c r="M28" s="218"/>
      <c r="N28" s="218"/>
      <c r="O28" s="218"/>
      <c r="P28" s="218"/>
      <c r="Q28" s="218"/>
      <c r="R28" s="218"/>
      <c r="S28" s="218"/>
      <c r="T28" s="218"/>
      <c r="U28" s="218"/>
      <c r="V28" s="218"/>
      <c r="W28" s="218"/>
      <c r="X28" s="218"/>
      <c r="Y28" s="218"/>
      <c r="Z28" s="218"/>
      <c r="AA28" s="218"/>
      <c r="AB28" s="55"/>
      <c r="AC28" s="218"/>
      <c r="AD28" s="55"/>
      <c r="AE28" s="218"/>
      <c r="AF28" s="22"/>
      <c r="AG28" s="4"/>
      <c r="AH28" s="48"/>
      <c r="AI28" s="48"/>
      <c r="AJ28" s="48"/>
      <c r="AK28" s="48"/>
      <c r="AL28" s="48"/>
      <c r="AM28" s="48"/>
      <c r="AN28" s="48"/>
      <c r="AO28" s="48"/>
    </row>
    <row r="29" spans="1:45" ht="12" customHeight="1">
      <c r="A29" s="4"/>
      <c r="B29" s="8"/>
      <c r="C29" s="96"/>
      <c r="D29" s="18"/>
      <c r="E29" s="218"/>
      <c r="F29" s="218"/>
      <c r="G29" s="218"/>
      <c r="H29" s="218"/>
      <c r="I29" s="218"/>
      <c r="J29" s="218"/>
      <c r="K29" s="218"/>
      <c r="L29" s="218"/>
      <c r="M29" s="218"/>
      <c r="N29" s="218"/>
      <c r="O29" s="218"/>
      <c r="P29" s="218"/>
      <c r="Q29" s="218"/>
      <c r="R29" s="218"/>
      <c r="S29" s="218"/>
      <c r="T29" s="218"/>
      <c r="U29" s="218"/>
      <c r="V29" s="218"/>
      <c r="W29" s="218"/>
      <c r="X29" s="218"/>
      <c r="Y29" s="218"/>
      <c r="Z29" s="218"/>
      <c r="AA29" s="218"/>
      <c r="AB29" s="55"/>
      <c r="AC29" s="218"/>
      <c r="AD29" s="55"/>
      <c r="AE29" s="218"/>
      <c r="AF29" s="22"/>
      <c r="AG29" s="4"/>
      <c r="AH29" s="48"/>
      <c r="AI29" s="48"/>
      <c r="AJ29" s="48"/>
      <c r="AK29" s="48"/>
      <c r="AL29" s="48"/>
      <c r="AM29" s="48"/>
      <c r="AN29" s="48"/>
      <c r="AO29" s="48"/>
    </row>
    <row r="30" spans="1:45" ht="12" customHeight="1">
      <c r="A30" s="4"/>
      <c r="B30" s="8"/>
      <c r="C30" s="96"/>
      <c r="D30" s="18"/>
      <c r="E30" s="218"/>
      <c r="F30" s="218"/>
      <c r="G30" s="218"/>
      <c r="H30" s="218"/>
      <c r="I30" s="218"/>
      <c r="J30" s="218"/>
      <c r="K30" s="218"/>
      <c r="L30" s="218"/>
      <c r="M30" s="218"/>
      <c r="N30" s="218"/>
      <c r="O30" s="218"/>
      <c r="P30" s="218"/>
      <c r="Q30" s="218"/>
      <c r="R30" s="218"/>
      <c r="S30" s="218"/>
      <c r="T30" s="218"/>
      <c r="U30" s="218"/>
      <c r="V30" s="218"/>
      <c r="W30" s="218"/>
      <c r="X30" s="218"/>
      <c r="Y30" s="218"/>
      <c r="Z30" s="218"/>
      <c r="AA30" s="218"/>
      <c r="AB30" s="55"/>
      <c r="AC30" s="218"/>
      <c r="AD30" s="55"/>
      <c r="AE30" s="218"/>
      <c r="AF30" s="22"/>
      <c r="AG30" s="4"/>
      <c r="AH30" s="48"/>
      <c r="AI30" s="48"/>
      <c r="AJ30" s="48"/>
      <c r="AK30" s="48"/>
      <c r="AL30" s="48"/>
      <c r="AM30" s="48"/>
      <c r="AN30" s="48"/>
      <c r="AO30" s="48"/>
      <c r="AR30" s="50"/>
      <c r="AS30" s="108"/>
    </row>
    <row r="31" spans="1:45" ht="6" customHeight="1">
      <c r="A31" s="4"/>
      <c r="B31" s="8"/>
      <c r="C31" s="96"/>
      <c r="D31" s="18"/>
      <c r="E31" s="18"/>
      <c r="F31" s="18"/>
      <c r="G31" s="18"/>
      <c r="H31" s="18"/>
      <c r="I31" s="18"/>
      <c r="J31" s="18"/>
      <c r="K31" s="18"/>
      <c r="L31" s="18"/>
      <c r="M31" s="18"/>
      <c r="N31" s="18"/>
      <c r="O31" s="18"/>
      <c r="P31" s="18"/>
      <c r="Q31" s="18"/>
      <c r="R31" s="16"/>
      <c r="S31" s="16"/>
      <c r="T31" s="16"/>
      <c r="U31" s="16"/>
      <c r="V31" s="45"/>
      <c r="W31" s="16"/>
      <c r="X31" s="16"/>
      <c r="Y31" s="16"/>
      <c r="Z31" s="16"/>
      <c r="AA31" s="16"/>
      <c r="AB31" s="16"/>
      <c r="AC31" s="16"/>
      <c r="AD31" s="16"/>
      <c r="AE31" s="16"/>
      <c r="AF31" s="22"/>
      <c r="AG31" s="4"/>
      <c r="AH31" s="48"/>
      <c r="AI31" s="48"/>
      <c r="AJ31" s="48"/>
      <c r="AK31" s="48"/>
      <c r="AL31" s="48"/>
      <c r="AM31" s="48"/>
      <c r="AN31" s="48"/>
      <c r="AO31" s="48"/>
    </row>
    <row r="32" spans="1:45" ht="6" customHeight="1">
      <c r="A32" s="4"/>
      <c r="B32" s="8"/>
      <c r="C32" s="115"/>
      <c r="D32" s="18"/>
      <c r="E32" s="18"/>
      <c r="F32" s="18"/>
      <c r="G32" s="18"/>
      <c r="H32" s="18"/>
      <c r="I32" s="18"/>
      <c r="J32" s="18"/>
      <c r="K32" s="18"/>
      <c r="L32" s="18"/>
      <c r="M32" s="18"/>
      <c r="N32" s="18"/>
      <c r="O32" s="18"/>
      <c r="P32" s="18"/>
      <c r="Q32" s="18"/>
      <c r="R32" s="16"/>
      <c r="S32" s="16"/>
      <c r="T32" s="16"/>
      <c r="U32" s="16"/>
      <c r="V32" s="45"/>
      <c r="W32" s="16"/>
      <c r="X32" s="16"/>
      <c r="Y32" s="16"/>
      <c r="Z32" s="16"/>
      <c r="AA32" s="16"/>
      <c r="AB32" s="16"/>
      <c r="AC32" s="16"/>
      <c r="AD32" s="16"/>
      <c r="AE32" s="16"/>
      <c r="AF32" s="22"/>
      <c r="AG32" s="4"/>
      <c r="AH32" s="48"/>
      <c r="AI32" s="48"/>
      <c r="AJ32" s="48"/>
      <c r="AK32" s="48"/>
      <c r="AL32" s="48"/>
      <c r="AM32" s="48"/>
      <c r="AN32" s="48"/>
      <c r="AO32" s="48"/>
    </row>
    <row r="33" spans="1:53" ht="9" customHeight="1">
      <c r="A33" s="4"/>
      <c r="B33" s="8"/>
      <c r="C33" s="104"/>
      <c r="D33" s="104"/>
      <c r="E33" s="104"/>
      <c r="F33" s="104"/>
      <c r="G33" s="104"/>
      <c r="H33" s="104"/>
      <c r="I33" s="104"/>
      <c r="J33" s="18"/>
      <c r="K33" s="18"/>
      <c r="L33" s="18"/>
      <c r="M33" s="18"/>
      <c r="N33" s="18"/>
      <c r="O33" s="18"/>
      <c r="P33" s="18"/>
      <c r="Q33" s="18"/>
      <c r="R33" s="16"/>
      <c r="S33" s="16"/>
      <c r="T33" s="16"/>
      <c r="U33" s="16"/>
      <c r="V33" s="45"/>
      <c r="W33" s="16"/>
      <c r="X33" s="16"/>
      <c r="Y33" s="16"/>
      <c r="Z33" s="16"/>
      <c r="AA33" s="16"/>
      <c r="AB33" s="16"/>
      <c r="AC33" s="16"/>
      <c r="AD33" s="16"/>
      <c r="AE33" s="16"/>
      <c r="AF33" s="22"/>
      <c r="AG33" s="4"/>
      <c r="AH33" s="48"/>
      <c r="AI33" s="48"/>
      <c r="AJ33" s="48"/>
      <c r="AK33" s="48"/>
      <c r="AL33" s="48"/>
      <c r="AM33" s="48"/>
      <c r="AN33" s="48"/>
      <c r="AO33" s="48"/>
    </row>
    <row r="34" spans="1:53" ht="12.75" customHeight="1">
      <c r="A34" s="4"/>
      <c r="B34" s="8"/>
      <c r="C34" s="96"/>
      <c r="D34" s="18"/>
      <c r="E34" s="18"/>
      <c r="F34" s="18"/>
      <c r="G34" s="18"/>
      <c r="H34" s="18"/>
      <c r="I34" s="18"/>
      <c r="J34" s="18"/>
      <c r="K34" s="18"/>
      <c r="L34" s="18"/>
      <c r="M34" s="18"/>
      <c r="N34" s="18"/>
      <c r="O34" s="18"/>
      <c r="P34" s="18"/>
      <c r="Q34" s="18"/>
      <c r="R34" s="16"/>
      <c r="S34" s="16"/>
      <c r="T34" s="16"/>
      <c r="U34" s="16"/>
      <c r="V34" s="45"/>
      <c r="W34" s="16"/>
      <c r="X34" s="16"/>
      <c r="Y34" s="16"/>
      <c r="Z34" s="16"/>
      <c r="AA34" s="16"/>
      <c r="AB34" s="16"/>
      <c r="AC34" s="16"/>
      <c r="AD34" s="16"/>
      <c r="AE34" s="16"/>
      <c r="AF34" s="22"/>
      <c r="AG34" s="4"/>
      <c r="AH34" s="228"/>
      <c r="AI34" s="229"/>
      <c r="AJ34" s="229"/>
      <c r="AK34" s="229"/>
      <c r="AL34" s="230"/>
      <c r="AM34" s="228"/>
      <c r="AN34" s="228"/>
      <c r="AO34" s="228"/>
      <c r="AP34" s="54"/>
      <c r="AQ34" s="54"/>
      <c r="AR34" s="54"/>
      <c r="AS34" s="54"/>
      <c r="AT34" s="54"/>
      <c r="AU34" s="54"/>
      <c r="AV34" s="54"/>
      <c r="AW34" s="54"/>
      <c r="AX34" s="54"/>
      <c r="AY34" s="54"/>
      <c r="AZ34" s="54"/>
      <c r="BA34" s="54"/>
    </row>
    <row r="35" spans="1:53" ht="12.75" customHeight="1">
      <c r="A35" s="4"/>
      <c r="B35" s="8"/>
      <c r="C35" s="96"/>
      <c r="D35" s="18"/>
      <c r="E35" s="18"/>
      <c r="F35" s="18"/>
      <c r="G35" s="18"/>
      <c r="H35" s="18"/>
      <c r="I35" s="18"/>
      <c r="J35" s="18"/>
      <c r="K35" s="18"/>
      <c r="L35" s="18"/>
      <c r="M35" s="18"/>
      <c r="N35" s="18"/>
      <c r="O35" s="18"/>
      <c r="P35" s="18"/>
      <c r="Q35" s="18"/>
      <c r="R35" s="16"/>
      <c r="S35" s="16"/>
      <c r="T35" s="16"/>
      <c r="U35" s="16"/>
      <c r="V35" s="45"/>
      <c r="W35" s="16"/>
      <c r="X35" s="16"/>
      <c r="Y35" s="16"/>
      <c r="Z35" s="16"/>
      <c r="AA35" s="16"/>
      <c r="AB35" s="16"/>
      <c r="AC35" s="16"/>
      <c r="AD35" s="16"/>
      <c r="AE35" s="16"/>
      <c r="AF35" s="22"/>
      <c r="AG35" s="4"/>
      <c r="AH35" s="228"/>
      <c r="AI35" s="48"/>
      <c r="AJ35" s="48" t="s">
        <v>40</v>
      </c>
      <c r="AK35" s="48"/>
      <c r="AL35" s="48"/>
      <c r="AM35" s="48"/>
      <c r="AN35" s="48"/>
      <c r="AO35" s="48"/>
    </row>
    <row r="36" spans="1:53" ht="15.75" customHeight="1">
      <c r="A36" s="4"/>
      <c r="B36" s="8"/>
      <c r="C36" s="96"/>
      <c r="D36" s="18"/>
      <c r="E36" s="18"/>
      <c r="F36" s="18"/>
      <c r="G36" s="18"/>
      <c r="H36" s="18"/>
      <c r="I36" s="18"/>
      <c r="J36" s="18"/>
      <c r="K36" s="18"/>
      <c r="L36" s="18"/>
      <c r="M36" s="18"/>
      <c r="N36" s="18"/>
      <c r="O36" s="18"/>
      <c r="P36" s="18"/>
      <c r="Q36" s="18"/>
      <c r="R36" s="16"/>
      <c r="S36" s="16"/>
      <c r="T36" s="16"/>
      <c r="U36" s="16"/>
      <c r="V36" s="45"/>
      <c r="W36" s="16"/>
      <c r="X36" s="16"/>
      <c r="Y36" s="16"/>
      <c r="Z36" s="16"/>
      <c r="AA36" s="16"/>
      <c r="AB36" s="16"/>
      <c r="AC36" s="16"/>
      <c r="AD36" s="16"/>
      <c r="AE36" s="16"/>
      <c r="AF36" s="22"/>
      <c r="AG36" s="4"/>
      <c r="AH36" s="228"/>
      <c r="AI36" s="48"/>
      <c r="AJ36" s="48"/>
      <c r="AK36" s="48"/>
      <c r="AL36" s="48"/>
      <c r="AM36" s="48"/>
      <c r="AN36" s="48"/>
      <c r="AO36" s="48"/>
    </row>
    <row r="37" spans="1:53" ht="20.25" customHeight="1">
      <c r="A37" s="4"/>
      <c r="B37" s="8"/>
      <c r="C37" s="96"/>
      <c r="D37" s="18"/>
      <c r="E37" s="18"/>
      <c r="F37" s="18"/>
      <c r="G37" s="18"/>
      <c r="H37" s="18"/>
      <c r="I37" s="18"/>
      <c r="J37" s="18"/>
      <c r="K37" s="18"/>
      <c r="L37" s="18"/>
      <c r="M37" s="18"/>
      <c r="N37" s="18"/>
      <c r="O37" s="18"/>
      <c r="P37" s="18"/>
      <c r="Q37" s="18"/>
      <c r="R37" s="16"/>
      <c r="S37" s="16"/>
      <c r="T37" s="16"/>
      <c r="U37" s="16"/>
      <c r="V37" s="45"/>
      <c r="W37" s="16"/>
      <c r="X37" s="16"/>
      <c r="Y37" s="16"/>
      <c r="Z37" s="16"/>
      <c r="AA37" s="16"/>
      <c r="AB37" s="16"/>
      <c r="AC37" s="16"/>
      <c r="AD37" s="16"/>
      <c r="AE37" s="16"/>
      <c r="AF37" s="22"/>
      <c r="AG37" s="4"/>
      <c r="AH37" s="231"/>
      <c r="AI37" s="48"/>
      <c r="AJ37" s="48"/>
      <c r="AK37" s="48"/>
      <c r="AL37" s="48"/>
      <c r="AM37" s="48"/>
      <c r="AN37" s="48"/>
      <c r="AO37" s="48"/>
    </row>
    <row r="38" spans="1:53" ht="15.75" customHeight="1">
      <c r="A38" s="4"/>
      <c r="B38" s="8"/>
      <c r="C38" s="96"/>
      <c r="D38" s="18"/>
      <c r="E38" s="18"/>
      <c r="F38" s="18"/>
      <c r="G38" s="18"/>
      <c r="H38" s="18"/>
      <c r="I38" s="18"/>
      <c r="J38" s="18"/>
      <c r="K38" s="18"/>
      <c r="L38" s="18"/>
      <c r="M38" s="18"/>
      <c r="N38" s="18"/>
      <c r="O38" s="18"/>
      <c r="P38" s="18"/>
      <c r="Q38" s="18"/>
      <c r="R38" s="16"/>
      <c r="S38" s="16"/>
      <c r="T38" s="16"/>
      <c r="U38" s="16"/>
      <c r="V38" s="45"/>
      <c r="W38" s="16"/>
      <c r="X38" s="16"/>
      <c r="Y38" s="16"/>
      <c r="Z38" s="16"/>
      <c r="AA38" s="16"/>
      <c r="AB38" s="16"/>
      <c r="AC38" s="16"/>
      <c r="AD38" s="16"/>
      <c r="AE38" s="16"/>
      <c r="AF38" s="22"/>
      <c r="AG38" s="4"/>
      <c r="AH38" s="228"/>
      <c r="AI38" s="48"/>
      <c r="AJ38" s="48"/>
      <c r="AK38" s="48"/>
      <c r="AL38" s="48"/>
      <c r="AM38" s="48"/>
      <c r="AN38" s="48"/>
      <c r="AO38" s="48"/>
    </row>
    <row r="39" spans="1:53" ht="12.75" customHeight="1">
      <c r="A39" s="4"/>
      <c r="B39" s="8"/>
      <c r="C39" s="96"/>
      <c r="D39" s="18"/>
      <c r="E39" s="18"/>
      <c r="F39" s="18"/>
      <c r="G39" s="18"/>
      <c r="H39" s="18"/>
      <c r="I39" s="18"/>
      <c r="J39" s="18"/>
      <c r="K39" s="18"/>
      <c r="L39" s="18"/>
      <c r="M39" s="18"/>
      <c r="N39" s="18"/>
      <c r="O39" s="18"/>
      <c r="P39" s="18"/>
      <c r="Q39" s="18"/>
      <c r="R39" s="16"/>
      <c r="S39" s="16"/>
      <c r="T39" s="16"/>
      <c r="U39" s="16"/>
      <c r="V39" s="45"/>
      <c r="W39" s="16"/>
      <c r="X39" s="16"/>
      <c r="Y39" s="16"/>
      <c r="Z39" s="16"/>
      <c r="AA39" s="16"/>
      <c r="AB39" s="16"/>
      <c r="AC39" s="16"/>
      <c r="AD39" s="16"/>
      <c r="AE39" s="16"/>
      <c r="AF39" s="22"/>
      <c r="AG39" s="4"/>
      <c r="AH39" s="228"/>
      <c r="AI39" s="48"/>
      <c r="AJ39" s="48"/>
      <c r="AK39" s="48"/>
      <c r="AL39" s="48"/>
      <c r="AM39" s="48"/>
      <c r="AN39" s="48"/>
      <c r="AO39" s="48"/>
    </row>
    <row r="40" spans="1:53" ht="12" customHeight="1">
      <c r="A40" s="4"/>
      <c r="B40" s="8"/>
      <c r="C40" s="96"/>
      <c r="D40" s="18"/>
      <c r="E40" s="18"/>
      <c r="F40" s="18"/>
      <c r="G40" s="18"/>
      <c r="H40" s="18"/>
      <c r="I40" s="18"/>
      <c r="J40" s="18"/>
      <c r="K40" s="18"/>
      <c r="L40" s="18"/>
      <c r="M40" s="18"/>
      <c r="N40" s="18"/>
      <c r="O40" s="18"/>
      <c r="P40" s="18"/>
      <c r="Q40" s="18"/>
      <c r="R40" s="16"/>
      <c r="S40" s="16"/>
      <c r="T40" s="16"/>
      <c r="U40" s="16"/>
      <c r="V40" s="45"/>
      <c r="W40" s="16"/>
      <c r="X40" s="16"/>
      <c r="Y40" s="16"/>
      <c r="Z40" s="16"/>
      <c r="AA40" s="16"/>
      <c r="AB40" s="16"/>
      <c r="AC40" s="16"/>
      <c r="AD40" s="16"/>
      <c r="AE40" s="16"/>
      <c r="AF40" s="22"/>
      <c r="AG40" s="4"/>
      <c r="AH40" s="228"/>
      <c r="AI40" s="48"/>
      <c r="AJ40" s="48"/>
      <c r="AK40" s="48"/>
      <c r="AL40" s="48"/>
      <c r="AM40" s="48"/>
      <c r="AN40" s="48"/>
      <c r="AO40" s="48"/>
    </row>
    <row r="41" spans="1:53" ht="12.75" customHeight="1">
      <c r="A41" s="4"/>
      <c r="B41" s="8"/>
      <c r="C41" s="96"/>
      <c r="D41" s="18"/>
      <c r="E41" s="18"/>
      <c r="F41" s="18"/>
      <c r="G41" s="18"/>
      <c r="H41" s="18"/>
      <c r="I41" s="18"/>
      <c r="J41" s="18"/>
      <c r="K41" s="18"/>
      <c r="L41" s="18"/>
      <c r="M41" s="18"/>
      <c r="N41" s="18"/>
      <c r="O41" s="18"/>
      <c r="P41" s="18"/>
      <c r="Q41" s="18"/>
      <c r="R41" s="16"/>
      <c r="S41" s="16"/>
      <c r="T41" s="16"/>
      <c r="U41" s="16"/>
      <c r="V41" s="45"/>
      <c r="W41" s="16"/>
      <c r="X41" s="16"/>
      <c r="Y41" s="16"/>
      <c r="Z41" s="16"/>
      <c r="AA41" s="16"/>
      <c r="AB41" s="16"/>
      <c r="AC41" s="16"/>
      <c r="AD41" s="16"/>
      <c r="AE41" s="16"/>
      <c r="AF41" s="22"/>
      <c r="AG41" s="4"/>
      <c r="AH41" s="228"/>
      <c r="AI41" s="48"/>
      <c r="AJ41" s="48"/>
      <c r="AK41" s="48"/>
      <c r="AL41" s="48"/>
      <c r="AM41" s="48"/>
      <c r="AN41" s="48"/>
      <c r="AO41" s="48"/>
    </row>
    <row r="42" spans="1:53" ht="12.75" customHeight="1">
      <c r="A42" s="4"/>
      <c r="B42" s="8"/>
      <c r="C42" s="96"/>
      <c r="D42" s="18"/>
      <c r="E42" s="18"/>
      <c r="F42" s="18"/>
      <c r="G42" s="18"/>
      <c r="H42" s="18"/>
      <c r="I42" s="18"/>
      <c r="J42" s="18"/>
      <c r="K42" s="18"/>
      <c r="L42" s="18"/>
      <c r="M42" s="18"/>
      <c r="N42" s="18"/>
      <c r="O42" s="18"/>
      <c r="P42" s="18"/>
      <c r="Q42" s="18"/>
      <c r="R42" s="16"/>
      <c r="S42" s="16"/>
      <c r="T42" s="16"/>
      <c r="U42" s="16"/>
      <c r="V42" s="45"/>
      <c r="W42" s="16"/>
      <c r="X42" s="16"/>
      <c r="Y42" s="16"/>
      <c r="Z42" s="16"/>
      <c r="AA42" s="16"/>
      <c r="AB42" s="16"/>
      <c r="AC42" s="16"/>
      <c r="AD42" s="16"/>
      <c r="AE42" s="16"/>
      <c r="AF42" s="22"/>
      <c r="AG42" s="4"/>
      <c r="AH42" s="228"/>
      <c r="AI42" s="48"/>
      <c r="AJ42" s="48"/>
      <c r="AK42" s="48"/>
      <c r="AL42" s="48"/>
      <c r="AM42" s="48"/>
      <c r="AN42" s="48"/>
      <c r="AO42" s="48"/>
    </row>
    <row r="43" spans="1:53" ht="10.5" customHeight="1">
      <c r="A43" s="4"/>
      <c r="B43" s="8"/>
      <c r="C43" s="96"/>
      <c r="D43" s="18"/>
      <c r="E43" s="18"/>
      <c r="F43" s="18"/>
      <c r="G43" s="18"/>
      <c r="H43" s="18"/>
      <c r="I43" s="18"/>
      <c r="J43" s="18"/>
      <c r="K43" s="18"/>
      <c r="L43" s="18"/>
      <c r="M43" s="18"/>
      <c r="N43" s="18"/>
      <c r="O43" s="18"/>
      <c r="P43" s="18"/>
      <c r="Q43" s="18"/>
      <c r="R43" s="16"/>
      <c r="S43" s="16"/>
      <c r="T43" s="16"/>
      <c r="U43" s="16"/>
      <c r="V43" s="45"/>
      <c r="W43" s="16"/>
      <c r="X43" s="16"/>
      <c r="Y43" s="16"/>
      <c r="Z43" s="16"/>
      <c r="AA43" s="16"/>
      <c r="AB43" s="16"/>
      <c r="AC43" s="16"/>
      <c r="AD43" s="16"/>
      <c r="AE43" s="16"/>
      <c r="AF43" s="22"/>
      <c r="AG43" s="4"/>
      <c r="AH43" s="228"/>
      <c r="AI43" s="48"/>
      <c r="AJ43" s="48"/>
      <c r="AK43" s="48"/>
      <c r="AL43" s="48"/>
      <c r="AM43" s="48"/>
      <c r="AN43" s="48"/>
      <c r="AO43" s="48"/>
    </row>
    <row r="44" spans="1:53" ht="19.5" customHeight="1">
      <c r="A44" s="4"/>
      <c r="B44" s="8"/>
      <c r="C44" s="8"/>
      <c r="D44" s="8"/>
      <c r="E44" s="8"/>
      <c r="F44" s="8"/>
      <c r="G44" s="8"/>
      <c r="H44" s="8"/>
      <c r="I44" s="8"/>
      <c r="J44" s="8"/>
      <c r="K44" s="8"/>
      <c r="L44" s="8"/>
      <c r="M44" s="8"/>
      <c r="N44" s="8"/>
      <c r="O44" s="8"/>
      <c r="P44" s="8"/>
      <c r="Q44" s="8"/>
      <c r="R44" s="119"/>
      <c r="S44" s="119"/>
      <c r="T44" s="8"/>
      <c r="U44" s="8"/>
      <c r="V44" s="8"/>
      <c r="W44" s="8"/>
      <c r="X44" s="8"/>
      <c r="Y44" s="8"/>
      <c r="Z44" s="8"/>
      <c r="AA44" s="8"/>
      <c r="AB44" s="33"/>
      <c r="AC44" s="8"/>
      <c r="AD44" s="33"/>
      <c r="AE44" s="8"/>
      <c r="AF44" s="22"/>
      <c r="AG44" s="4"/>
      <c r="AH44" s="48"/>
      <c r="AI44" s="112"/>
      <c r="AJ44" s="48"/>
      <c r="AK44" s="48"/>
      <c r="AL44" s="48"/>
      <c r="AM44" s="48"/>
      <c r="AN44" s="48"/>
      <c r="AO44" s="48"/>
    </row>
    <row r="45" spans="1:53" ht="13.5" customHeight="1">
      <c r="A45" s="4"/>
      <c r="B45" s="8"/>
      <c r="C45" s="221"/>
      <c r="D45" s="140"/>
      <c r="E45" s="140"/>
      <c r="F45" s="140"/>
      <c r="G45" s="140"/>
      <c r="H45" s="140"/>
      <c r="I45" s="140"/>
      <c r="J45" s="140"/>
      <c r="K45" s="140"/>
      <c r="L45" s="140"/>
      <c r="M45" s="140"/>
      <c r="N45" s="140"/>
      <c r="O45" s="140"/>
      <c r="P45" s="140"/>
      <c r="Q45" s="140"/>
      <c r="R45" s="222"/>
      <c r="S45" s="222"/>
      <c r="T45" s="222"/>
      <c r="U45" s="222"/>
      <c r="V45" s="222"/>
      <c r="W45" s="222"/>
      <c r="X45" s="222"/>
      <c r="Y45" s="222"/>
      <c r="Z45" s="222"/>
      <c r="AA45" s="222"/>
      <c r="AB45" s="222"/>
      <c r="AC45" s="222"/>
      <c r="AD45" s="222"/>
      <c r="AE45" s="222"/>
      <c r="AF45" s="22"/>
      <c r="AG45" s="4"/>
      <c r="AH45" s="48"/>
      <c r="AI45" s="48"/>
      <c r="AJ45" s="48"/>
      <c r="AK45" s="48"/>
      <c r="AL45" s="48"/>
      <c r="AM45" s="48"/>
      <c r="AN45" s="48"/>
      <c r="AO45" s="48"/>
    </row>
    <row r="46" spans="1:53" ht="3.75" customHeight="1">
      <c r="A46" s="4"/>
      <c r="B46" s="8"/>
      <c r="C46" s="13"/>
      <c r="D46" s="13"/>
      <c r="E46" s="13"/>
      <c r="F46" s="13"/>
      <c r="G46" s="13"/>
      <c r="H46" s="13"/>
      <c r="I46" s="13"/>
      <c r="J46" s="13"/>
      <c r="K46" s="13"/>
      <c r="L46" s="13"/>
      <c r="M46" s="13"/>
      <c r="N46" s="13"/>
      <c r="O46" s="13"/>
      <c r="P46" s="13"/>
      <c r="Q46" s="13"/>
      <c r="R46" s="5"/>
      <c r="S46" s="5"/>
      <c r="T46" s="5"/>
      <c r="U46" s="5"/>
      <c r="V46" s="5"/>
      <c r="W46" s="5"/>
      <c r="X46" s="5"/>
      <c r="Y46" s="5"/>
      <c r="Z46" s="5"/>
      <c r="AA46" s="5"/>
      <c r="AB46" s="5"/>
      <c r="AC46" s="5"/>
      <c r="AD46" s="5"/>
      <c r="AE46" s="5"/>
      <c r="AF46" s="22"/>
      <c r="AG46" s="4"/>
      <c r="AH46" s="48"/>
      <c r="AI46" s="48"/>
      <c r="AJ46" s="48"/>
      <c r="AK46" s="48"/>
      <c r="AL46" s="48"/>
      <c r="AM46" s="48"/>
      <c r="AN46" s="48"/>
      <c r="AO46" s="48"/>
    </row>
    <row r="47" spans="1:53" ht="11.25" customHeight="1">
      <c r="A47" s="4"/>
      <c r="B47" s="8"/>
      <c r="C47" s="13"/>
      <c r="D47" s="13"/>
      <c r="E47" s="15"/>
      <c r="F47" s="1496"/>
      <c r="G47" s="1496"/>
      <c r="H47" s="1496"/>
      <c r="I47" s="1496"/>
      <c r="J47" s="1496"/>
      <c r="K47" s="1496"/>
      <c r="L47" s="1496"/>
      <c r="M47" s="1496"/>
      <c r="N47" s="1496"/>
      <c r="O47" s="1496"/>
      <c r="P47" s="1496"/>
      <c r="Q47" s="1496"/>
      <c r="R47" s="1496"/>
      <c r="S47" s="1496"/>
      <c r="T47" s="1496"/>
      <c r="U47" s="1496"/>
      <c r="V47" s="1496"/>
      <c r="W47" s="15"/>
      <c r="X47" s="1496"/>
      <c r="Y47" s="1496"/>
      <c r="Z47" s="1496"/>
      <c r="AA47" s="1496"/>
      <c r="AB47" s="1496"/>
      <c r="AC47" s="1496"/>
      <c r="AD47" s="1496"/>
      <c r="AE47" s="15"/>
      <c r="AF47" s="20"/>
      <c r="AG47" s="4"/>
      <c r="AH47" s="48"/>
      <c r="AI47" s="48"/>
      <c r="AJ47" s="48"/>
      <c r="AK47" s="48"/>
      <c r="AL47" s="48"/>
      <c r="AM47" s="48"/>
      <c r="AN47" s="48"/>
      <c r="AO47" s="48"/>
    </row>
    <row r="48" spans="1:53" ht="12.75" customHeight="1">
      <c r="A48" s="4"/>
      <c r="B48" s="8"/>
      <c r="C48" s="13"/>
      <c r="D48" s="13"/>
      <c r="E48" s="15"/>
      <c r="F48" s="15"/>
      <c r="G48" s="15"/>
      <c r="H48" s="15"/>
      <c r="I48" s="15"/>
      <c r="J48" s="15"/>
      <c r="K48" s="15"/>
      <c r="L48" s="15"/>
      <c r="M48" s="15"/>
      <c r="N48" s="15"/>
      <c r="O48" s="15"/>
      <c r="P48" s="15"/>
      <c r="Q48" s="15"/>
      <c r="R48" s="15"/>
      <c r="S48" s="15"/>
      <c r="T48" s="15"/>
      <c r="U48" s="15"/>
      <c r="V48" s="15"/>
      <c r="W48" s="15"/>
      <c r="X48" s="15"/>
      <c r="Y48" s="15"/>
      <c r="Z48" s="15"/>
      <c r="AA48" s="15"/>
      <c r="AB48" s="15"/>
      <c r="AC48" s="15"/>
      <c r="AD48" s="15"/>
      <c r="AE48" s="15"/>
      <c r="AF48" s="22"/>
      <c r="AG48" s="4"/>
      <c r="AH48" s="48"/>
      <c r="AI48" s="48"/>
      <c r="AJ48" s="48"/>
      <c r="AK48" s="48"/>
      <c r="AL48" s="48"/>
      <c r="AM48" s="48"/>
      <c r="AN48" s="48"/>
      <c r="AO48" s="48"/>
    </row>
    <row r="49" spans="1:58" ht="6" customHeight="1">
      <c r="A49" s="4"/>
      <c r="B49" s="8"/>
      <c r="C49" s="13"/>
      <c r="D49" s="13"/>
      <c r="E49" s="15"/>
      <c r="F49" s="15"/>
      <c r="G49" s="15"/>
      <c r="H49" s="15"/>
      <c r="I49" s="15"/>
      <c r="J49" s="15"/>
      <c r="K49" s="15"/>
      <c r="L49" s="15"/>
      <c r="M49" s="15"/>
      <c r="N49" s="15"/>
      <c r="O49" s="15"/>
      <c r="P49" s="15"/>
      <c r="Q49" s="15"/>
      <c r="R49" s="15"/>
      <c r="S49" s="15"/>
      <c r="T49" s="15"/>
      <c r="U49" s="15"/>
      <c r="V49" s="15"/>
      <c r="W49" s="15"/>
      <c r="X49" s="15"/>
      <c r="Y49" s="15"/>
      <c r="Z49" s="15"/>
      <c r="AA49" s="15"/>
      <c r="AB49" s="15"/>
      <c r="AC49" s="15"/>
      <c r="AD49" s="15"/>
      <c r="AE49" s="15"/>
      <c r="AF49" s="22"/>
      <c r="AG49" s="4"/>
      <c r="AH49" s="48"/>
      <c r="AI49" s="48"/>
      <c r="AJ49" s="48"/>
      <c r="AK49" s="48"/>
      <c r="AL49" s="48"/>
      <c r="AM49" s="48"/>
      <c r="AN49" s="48"/>
      <c r="AO49" s="48"/>
    </row>
    <row r="50" spans="1:58" s="106" customFormat="1" ht="12" customHeight="1">
      <c r="A50" s="102"/>
      <c r="B50" s="103"/>
      <c r="C50" s="120"/>
      <c r="D50" s="104"/>
      <c r="E50" s="122"/>
      <c r="F50" s="122"/>
      <c r="G50" s="122"/>
      <c r="H50" s="122"/>
      <c r="I50" s="122"/>
      <c r="J50" s="122"/>
      <c r="K50" s="122"/>
      <c r="L50" s="122"/>
      <c r="M50" s="122"/>
      <c r="N50" s="122"/>
      <c r="O50" s="122"/>
      <c r="P50" s="122"/>
      <c r="Q50" s="122"/>
      <c r="R50" s="122"/>
      <c r="S50" s="122"/>
      <c r="T50" s="122"/>
      <c r="U50" s="122"/>
      <c r="V50" s="122"/>
      <c r="W50" s="122"/>
      <c r="X50" s="122"/>
      <c r="Y50" s="122"/>
      <c r="Z50" s="122"/>
      <c r="AA50" s="122"/>
      <c r="AB50" s="122"/>
      <c r="AC50" s="122"/>
      <c r="AD50" s="122"/>
      <c r="AE50" s="122"/>
      <c r="AF50" s="105"/>
      <c r="AG50" s="102"/>
      <c r="AH50" s="227"/>
      <c r="AI50" s="234"/>
      <c r="AJ50" s="234"/>
      <c r="AK50" s="234"/>
      <c r="AL50" s="139"/>
      <c r="AM50" s="139"/>
      <c r="AN50" s="48"/>
      <c r="AO50" s="48"/>
      <c r="AP50"/>
      <c r="AQ50"/>
      <c r="AR50"/>
      <c r="AS50"/>
      <c r="AT50"/>
      <c r="AU50"/>
      <c r="AV50"/>
      <c r="AW50"/>
      <c r="AX50"/>
      <c r="AY50"/>
      <c r="AZ50"/>
      <c r="BA50"/>
      <c r="BB50"/>
      <c r="BC50"/>
      <c r="BD50"/>
      <c r="BE50"/>
      <c r="BF50"/>
    </row>
    <row r="51" spans="1:58" ht="12" customHeight="1">
      <c r="A51" s="4"/>
      <c r="B51" s="8"/>
      <c r="C51" s="96"/>
      <c r="D51" s="18"/>
      <c r="E51" s="218"/>
      <c r="F51" s="128"/>
      <c r="G51" s="128"/>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218"/>
      <c r="AF51" s="22"/>
      <c r="AG51" s="4"/>
      <c r="AH51" s="113"/>
      <c r="AI51" s="234"/>
      <c r="AJ51" s="234"/>
      <c r="AK51" s="234"/>
      <c r="AL51" s="48"/>
      <c r="AM51" s="48"/>
      <c r="AN51" s="48"/>
      <c r="AO51" s="48"/>
    </row>
    <row r="52" spans="1:58" ht="12" customHeight="1">
      <c r="A52" s="4"/>
      <c r="B52" s="8"/>
      <c r="C52" s="96"/>
      <c r="D52" s="18"/>
      <c r="E52" s="218"/>
      <c r="F52" s="128"/>
      <c r="G52" s="128"/>
      <c r="H52" s="128"/>
      <c r="I52" s="128"/>
      <c r="J52" s="128"/>
      <c r="K52" s="128"/>
      <c r="L52" s="128"/>
      <c r="M52" s="128"/>
      <c r="N52" s="128"/>
      <c r="O52" s="128"/>
      <c r="P52" s="128"/>
      <c r="Q52" s="128"/>
      <c r="R52" s="128"/>
      <c r="S52" s="128"/>
      <c r="T52" s="128"/>
      <c r="U52" s="128"/>
      <c r="V52" s="128"/>
      <c r="W52" s="128"/>
      <c r="X52" s="128"/>
      <c r="Y52" s="128"/>
      <c r="Z52" s="128"/>
      <c r="AA52" s="128"/>
      <c r="AB52" s="128"/>
      <c r="AC52" s="128"/>
      <c r="AD52" s="128"/>
      <c r="AE52" s="218"/>
      <c r="AF52" s="22"/>
      <c r="AG52" s="4"/>
      <c r="AH52" s="113"/>
      <c r="AI52" s="234"/>
      <c r="AJ52" s="234"/>
      <c r="AK52" s="234"/>
      <c r="AL52" s="48"/>
      <c r="AM52" s="48"/>
      <c r="AN52" s="48"/>
      <c r="AO52" s="48"/>
    </row>
    <row r="53" spans="1:58" ht="12" customHeight="1">
      <c r="A53" s="4"/>
      <c r="B53" s="8"/>
      <c r="C53" s="96"/>
      <c r="D53" s="18"/>
      <c r="E53" s="218"/>
      <c r="F53" s="128"/>
      <c r="G53" s="128"/>
      <c r="H53" s="128"/>
      <c r="I53" s="128"/>
      <c r="J53" s="128"/>
      <c r="K53" s="128"/>
      <c r="L53" s="128"/>
      <c r="M53" s="128"/>
      <c r="N53" s="128"/>
      <c r="O53" s="128"/>
      <c r="P53" s="128"/>
      <c r="Q53" s="128"/>
      <c r="R53" s="128"/>
      <c r="S53" s="128"/>
      <c r="T53" s="128"/>
      <c r="U53" s="128"/>
      <c r="V53" s="128"/>
      <c r="W53" s="128"/>
      <c r="X53" s="128"/>
      <c r="Y53" s="128"/>
      <c r="Z53" s="128"/>
      <c r="AA53" s="128"/>
      <c r="AB53" s="128"/>
      <c r="AC53" s="128"/>
      <c r="AD53" s="128"/>
      <c r="AE53" s="218"/>
      <c r="AF53" s="22"/>
      <c r="AG53" s="4"/>
      <c r="AH53" s="48"/>
      <c r="AI53" s="234"/>
      <c r="AJ53" s="234"/>
      <c r="AK53" s="234"/>
      <c r="AL53" s="48"/>
      <c r="AM53" s="48"/>
      <c r="AN53" s="48"/>
      <c r="AO53" s="48"/>
    </row>
    <row r="54" spans="1:58" ht="12" customHeight="1">
      <c r="A54" s="4"/>
      <c r="B54" s="8"/>
      <c r="C54" s="96"/>
      <c r="D54" s="18"/>
      <c r="E54" s="218"/>
      <c r="F54" s="128"/>
      <c r="G54" s="128"/>
      <c r="H54" s="128"/>
      <c r="I54" s="128"/>
      <c r="J54" s="128"/>
      <c r="K54" s="128"/>
      <c r="L54" s="128"/>
      <c r="M54" s="128"/>
      <c r="N54" s="128"/>
      <c r="O54" s="128"/>
      <c r="P54" s="128"/>
      <c r="Q54" s="128"/>
      <c r="R54" s="128"/>
      <c r="S54" s="128"/>
      <c r="T54" s="128"/>
      <c r="U54" s="128"/>
      <c r="V54" s="128"/>
      <c r="W54" s="128"/>
      <c r="X54" s="128"/>
      <c r="Y54" s="128"/>
      <c r="Z54" s="128"/>
      <c r="AA54" s="128"/>
      <c r="AB54" s="128"/>
      <c r="AC54" s="128"/>
      <c r="AD54" s="128"/>
      <c r="AE54" s="218"/>
      <c r="AF54" s="22"/>
      <c r="AG54" s="4"/>
      <c r="AH54" s="48"/>
      <c r="AI54" s="234"/>
      <c r="AJ54" s="234"/>
      <c r="AK54" s="234"/>
      <c r="AL54" s="48"/>
      <c r="AM54" s="48"/>
      <c r="AN54" s="48"/>
      <c r="AO54" s="48"/>
    </row>
    <row r="55" spans="1:58" ht="12" customHeight="1">
      <c r="A55" s="4"/>
      <c r="B55" s="8"/>
      <c r="C55" s="96"/>
      <c r="D55" s="18"/>
      <c r="E55" s="218"/>
      <c r="F55" s="128"/>
      <c r="G55" s="128"/>
      <c r="H55" s="128"/>
      <c r="I55" s="128"/>
      <c r="J55" s="128"/>
      <c r="K55" s="128"/>
      <c r="L55" s="128"/>
      <c r="M55" s="128"/>
      <c r="N55" s="128"/>
      <c r="O55" s="128"/>
      <c r="P55" s="128"/>
      <c r="Q55" s="128"/>
      <c r="R55" s="128"/>
      <c r="S55" s="128"/>
      <c r="T55" s="128"/>
      <c r="U55" s="128"/>
      <c r="V55" s="128"/>
      <c r="W55" s="128"/>
      <c r="X55" s="128"/>
      <c r="Y55" s="128"/>
      <c r="Z55" s="128"/>
      <c r="AA55" s="128"/>
      <c r="AB55" s="128"/>
      <c r="AC55" s="128"/>
      <c r="AD55" s="128"/>
      <c r="AE55" s="218"/>
      <c r="AF55" s="22"/>
      <c r="AG55" s="4"/>
      <c r="AH55" s="48"/>
      <c r="AI55" s="234"/>
      <c r="AJ55" s="234"/>
      <c r="AK55" s="234"/>
      <c r="AL55" s="48"/>
      <c r="AM55" s="48"/>
      <c r="AN55" s="48"/>
      <c r="AO55" s="48"/>
    </row>
    <row r="56" spans="1:58" ht="12" customHeight="1">
      <c r="A56" s="4"/>
      <c r="B56" s="8"/>
      <c r="C56" s="96"/>
      <c r="D56" s="18"/>
      <c r="E56" s="218"/>
      <c r="F56" s="128"/>
      <c r="G56" s="128"/>
      <c r="H56" s="128"/>
      <c r="I56" s="128"/>
      <c r="J56" s="128"/>
      <c r="K56" s="128"/>
      <c r="L56" s="128"/>
      <c r="M56" s="128"/>
      <c r="N56" s="128"/>
      <c r="O56" s="128"/>
      <c r="P56" s="128"/>
      <c r="Q56" s="128"/>
      <c r="R56" s="128"/>
      <c r="S56" s="128"/>
      <c r="T56" s="128"/>
      <c r="U56" s="128"/>
      <c r="V56" s="128"/>
      <c r="W56" s="128"/>
      <c r="X56" s="128"/>
      <c r="Y56" s="128"/>
      <c r="Z56" s="128"/>
      <c r="AA56" s="128"/>
      <c r="AB56" s="128"/>
      <c r="AC56" s="128"/>
      <c r="AD56" s="128"/>
      <c r="AE56" s="218"/>
      <c r="AF56" s="22"/>
      <c r="AG56" s="4"/>
      <c r="AH56" s="48"/>
      <c r="AI56" s="234"/>
      <c r="AJ56" s="234"/>
      <c r="AK56" s="234"/>
      <c r="AL56" s="48"/>
      <c r="AM56" s="48"/>
      <c r="AN56" s="48"/>
      <c r="AO56" s="48"/>
    </row>
    <row r="57" spans="1:58" ht="12" customHeight="1">
      <c r="A57" s="4"/>
      <c r="B57" s="8"/>
      <c r="C57" s="96"/>
      <c r="D57" s="18"/>
      <c r="E57" s="218"/>
      <c r="F57" s="128"/>
      <c r="G57" s="128"/>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218"/>
      <c r="AF57" s="22"/>
      <c r="AG57" s="4"/>
      <c r="AH57" s="48"/>
      <c r="AI57" s="48"/>
      <c r="AJ57" s="48"/>
      <c r="AK57" s="48"/>
      <c r="AL57" s="48"/>
      <c r="AM57" s="48"/>
      <c r="AN57" s="48"/>
      <c r="AO57" s="48"/>
    </row>
    <row r="58" spans="1:58" ht="12" customHeight="1">
      <c r="A58" s="4"/>
      <c r="B58" s="8"/>
      <c r="C58" s="96"/>
      <c r="D58" s="18"/>
      <c r="E58" s="218"/>
      <c r="F58" s="128"/>
      <c r="G58" s="128"/>
      <c r="H58" s="128"/>
      <c r="I58" s="128"/>
      <c r="J58" s="128"/>
      <c r="K58" s="128"/>
      <c r="L58" s="128"/>
      <c r="M58" s="128"/>
      <c r="N58" s="128"/>
      <c r="O58" s="128"/>
      <c r="P58" s="128"/>
      <c r="Q58" s="128"/>
      <c r="R58" s="128"/>
      <c r="S58" s="128"/>
      <c r="T58" s="128"/>
      <c r="U58" s="128"/>
      <c r="V58" s="128"/>
      <c r="W58" s="128"/>
      <c r="X58" s="128"/>
      <c r="Y58" s="128"/>
      <c r="Z58" s="128"/>
      <c r="AA58" s="128"/>
      <c r="AB58" s="128"/>
      <c r="AC58" s="128"/>
      <c r="AD58" s="128"/>
      <c r="AE58" s="218"/>
      <c r="AF58" s="22"/>
      <c r="AG58" s="4"/>
      <c r="AH58" s="48"/>
      <c r="AI58" s="48"/>
      <c r="AJ58" s="48"/>
      <c r="AK58" s="48"/>
      <c r="AL58" s="48"/>
      <c r="AM58" s="48"/>
      <c r="AN58" s="48"/>
      <c r="AO58" s="48"/>
    </row>
    <row r="59" spans="1:58" ht="12" customHeight="1">
      <c r="A59" s="4"/>
      <c r="B59" s="8"/>
      <c r="C59" s="96"/>
      <c r="D59" s="18"/>
      <c r="E59" s="218"/>
      <c r="F59" s="128"/>
      <c r="G59" s="128"/>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218"/>
      <c r="AF59" s="22"/>
      <c r="AG59" s="4"/>
      <c r="AH59" s="48"/>
      <c r="AI59" s="48"/>
      <c r="AJ59" s="48"/>
      <c r="AK59" s="48"/>
      <c r="AL59" s="48"/>
      <c r="AM59" s="48"/>
      <c r="AN59" s="48"/>
      <c r="AO59" s="48"/>
    </row>
    <row r="60" spans="1:58" ht="12" customHeight="1">
      <c r="A60" s="4"/>
      <c r="B60" s="8"/>
      <c r="C60" s="96"/>
      <c r="D60" s="18"/>
      <c r="E60" s="218"/>
      <c r="F60" s="128"/>
      <c r="G60" s="128"/>
      <c r="H60" s="128"/>
      <c r="I60" s="128"/>
      <c r="J60" s="128"/>
      <c r="K60" s="128"/>
      <c r="L60" s="128"/>
      <c r="M60" s="128"/>
      <c r="N60" s="128"/>
      <c r="O60" s="128"/>
      <c r="P60" s="128"/>
      <c r="Q60" s="128"/>
      <c r="R60" s="128"/>
      <c r="S60" s="128"/>
      <c r="T60" s="128"/>
      <c r="U60" s="128"/>
      <c r="V60" s="128"/>
      <c r="W60" s="128"/>
      <c r="X60" s="128"/>
      <c r="Y60" s="128"/>
      <c r="Z60" s="128"/>
      <c r="AA60" s="128"/>
      <c r="AB60" s="128"/>
      <c r="AC60" s="128"/>
      <c r="AD60" s="128"/>
      <c r="AE60" s="218"/>
      <c r="AF60" s="22"/>
      <c r="AG60" s="4"/>
      <c r="AH60" s="48"/>
      <c r="AI60" s="48"/>
      <c r="AJ60" s="48"/>
      <c r="AK60" s="48"/>
      <c r="AL60" s="48"/>
      <c r="AM60" s="48"/>
      <c r="AN60" s="48"/>
      <c r="AO60" s="48"/>
    </row>
    <row r="61" spans="1:58" ht="12" customHeight="1">
      <c r="A61" s="4"/>
      <c r="B61" s="8"/>
      <c r="C61" s="96"/>
      <c r="D61" s="18"/>
      <c r="E61" s="218"/>
      <c r="F61" s="128"/>
      <c r="G61" s="128"/>
      <c r="H61" s="128"/>
      <c r="I61" s="128"/>
      <c r="J61" s="128"/>
      <c r="K61" s="128"/>
      <c r="L61" s="128"/>
      <c r="M61" s="128"/>
      <c r="N61" s="128"/>
      <c r="O61" s="128"/>
      <c r="P61" s="128"/>
      <c r="Q61" s="128"/>
      <c r="R61" s="128"/>
      <c r="S61" s="128"/>
      <c r="T61" s="128"/>
      <c r="U61" s="128"/>
      <c r="V61" s="128"/>
      <c r="W61" s="128"/>
      <c r="X61" s="128"/>
      <c r="Y61" s="128"/>
      <c r="Z61" s="128"/>
      <c r="AA61" s="128"/>
      <c r="AB61" s="128"/>
      <c r="AC61" s="128"/>
      <c r="AD61" s="128"/>
      <c r="AE61" s="218"/>
      <c r="AF61" s="22"/>
      <c r="AG61" s="4"/>
      <c r="AH61" s="48"/>
      <c r="AI61" s="48"/>
      <c r="AJ61" s="48"/>
      <c r="AK61" s="48"/>
      <c r="AL61" s="48"/>
      <c r="AM61" s="48"/>
      <c r="AN61" s="48"/>
      <c r="AO61" s="48"/>
    </row>
    <row r="62" spans="1:58" ht="12" customHeight="1">
      <c r="A62" s="4"/>
      <c r="B62" s="8"/>
      <c r="C62" s="96"/>
      <c r="D62" s="18"/>
      <c r="E62" s="218"/>
      <c r="F62" s="128"/>
      <c r="G62" s="128"/>
      <c r="H62" s="128"/>
      <c r="I62" s="128"/>
      <c r="J62" s="128"/>
      <c r="K62" s="128"/>
      <c r="L62" s="128"/>
      <c r="M62" s="128"/>
      <c r="N62" s="128"/>
      <c r="O62" s="128"/>
      <c r="P62" s="128"/>
      <c r="Q62" s="128"/>
      <c r="R62" s="128"/>
      <c r="S62" s="128"/>
      <c r="T62" s="128"/>
      <c r="U62" s="128"/>
      <c r="V62" s="128"/>
      <c r="W62" s="128"/>
      <c r="X62" s="128"/>
      <c r="Y62" s="128"/>
      <c r="Z62" s="128"/>
      <c r="AA62" s="128"/>
      <c r="AB62" s="128"/>
      <c r="AC62" s="128"/>
      <c r="AD62" s="128"/>
      <c r="AE62" s="218"/>
      <c r="AF62" s="22"/>
      <c r="AG62" s="4"/>
      <c r="AH62" s="48"/>
      <c r="AI62" s="48"/>
      <c r="AJ62" s="48"/>
      <c r="AK62" s="48"/>
      <c r="AL62" s="48"/>
      <c r="AM62" s="48"/>
      <c r="AN62" s="48"/>
      <c r="AO62" s="48"/>
    </row>
    <row r="63" spans="1:58" ht="12" customHeight="1">
      <c r="A63" s="4"/>
      <c r="B63" s="8"/>
      <c r="C63" s="96"/>
      <c r="D63" s="18"/>
      <c r="E63" s="218"/>
      <c r="F63" s="128"/>
      <c r="G63" s="128"/>
      <c r="H63" s="128"/>
      <c r="I63" s="128"/>
      <c r="J63" s="128"/>
      <c r="K63" s="128"/>
      <c r="L63" s="128"/>
      <c r="M63" s="128"/>
      <c r="N63" s="128"/>
      <c r="O63" s="128"/>
      <c r="P63" s="128"/>
      <c r="Q63" s="128"/>
      <c r="R63" s="128"/>
      <c r="S63" s="128"/>
      <c r="T63" s="128"/>
      <c r="U63" s="128"/>
      <c r="V63" s="128"/>
      <c r="W63" s="128"/>
      <c r="X63" s="128"/>
      <c r="Y63" s="128"/>
      <c r="Z63" s="128"/>
      <c r="AA63" s="128"/>
      <c r="AB63" s="128"/>
      <c r="AC63" s="128"/>
      <c r="AD63" s="128"/>
      <c r="AE63" s="218"/>
      <c r="AF63" s="22"/>
      <c r="AG63" s="4"/>
      <c r="AH63" s="48"/>
      <c r="AI63" s="48"/>
      <c r="AJ63" s="48"/>
      <c r="AK63" s="48"/>
      <c r="AL63" s="48"/>
      <c r="AM63" s="48"/>
      <c r="AN63" s="48"/>
      <c r="AO63" s="48"/>
    </row>
    <row r="64" spans="1:58" ht="12" customHeight="1">
      <c r="A64" s="4"/>
      <c r="B64" s="8"/>
      <c r="C64" s="96"/>
      <c r="D64" s="18"/>
      <c r="E64" s="218"/>
      <c r="F64" s="128"/>
      <c r="G64" s="128"/>
      <c r="H64" s="128"/>
      <c r="I64" s="128"/>
      <c r="J64" s="128"/>
      <c r="K64" s="128"/>
      <c r="L64" s="128"/>
      <c r="M64" s="128"/>
      <c r="N64" s="128"/>
      <c r="O64" s="128"/>
      <c r="P64" s="128"/>
      <c r="Q64" s="128"/>
      <c r="R64" s="128"/>
      <c r="S64" s="128"/>
      <c r="T64" s="128"/>
      <c r="U64" s="128"/>
      <c r="V64" s="128"/>
      <c r="W64" s="128"/>
      <c r="X64" s="128"/>
      <c r="Y64" s="128"/>
      <c r="Z64" s="128"/>
      <c r="AA64" s="128"/>
      <c r="AB64" s="128"/>
      <c r="AC64" s="128"/>
      <c r="AD64" s="128"/>
      <c r="AE64" s="218"/>
      <c r="AF64" s="22"/>
      <c r="AG64" s="4"/>
      <c r="AH64" s="48"/>
      <c r="AI64" s="48"/>
      <c r="AJ64" s="48"/>
      <c r="AK64" s="48"/>
      <c r="AL64" s="48"/>
      <c r="AM64" s="48"/>
      <c r="AN64" s="48"/>
      <c r="AO64" s="48"/>
    </row>
    <row r="65" spans="1:43" ht="12" customHeight="1">
      <c r="A65" s="4"/>
      <c r="B65" s="8"/>
      <c r="C65" s="96"/>
      <c r="D65" s="18"/>
      <c r="E65" s="218"/>
      <c r="F65" s="128"/>
      <c r="G65" s="128"/>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218"/>
      <c r="AF65" s="22"/>
      <c r="AG65" s="4"/>
      <c r="AH65" s="48"/>
      <c r="AI65" s="48"/>
      <c r="AJ65" s="48"/>
      <c r="AK65" s="48"/>
      <c r="AL65" s="48"/>
      <c r="AM65" s="48"/>
      <c r="AN65" s="48"/>
      <c r="AO65" s="48"/>
    </row>
    <row r="66" spans="1:43" ht="12" customHeight="1">
      <c r="A66" s="4"/>
      <c r="B66" s="8"/>
      <c r="C66" s="96"/>
      <c r="D66" s="18"/>
      <c r="E66" s="218"/>
      <c r="F66" s="128"/>
      <c r="G66" s="128"/>
      <c r="H66" s="128"/>
      <c r="I66" s="128"/>
      <c r="J66" s="128"/>
      <c r="K66" s="128"/>
      <c r="L66" s="128"/>
      <c r="M66" s="128"/>
      <c r="N66" s="128"/>
      <c r="O66" s="128"/>
      <c r="P66" s="128"/>
      <c r="Q66" s="128"/>
      <c r="R66" s="128"/>
      <c r="S66" s="128"/>
      <c r="T66" s="128"/>
      <c r="U66" s="128"/>
      <c r="V66" s="128"/>
      <c r="W66" s="128"/>
      <c r="X66" s="128"/>
      <c r="Y66" s="128"/>
      <c r="Z66" s="128"/>
      <c r="AA66" s="128"/>
      <c r="AB66" s="128"/>
      <c r="AC66" s="128"/>
      <c r="AD66" s="128"/>
      <c r="AE66" s="218"/>
      <c r="AF66" s="22"/>
      <c r="AG66" s="4"/>
      <c r="AH66" s="48"/>
      <c r="AI66" s="48"/>
      <c r="AJ66" s="48"/>
      <c r="AK66" s="48"/>
      <c r="AL66" s="48"/>
      <c r="AM66" s="48"/>
      <c r="AN66" s="48"/>
      <c r="AO66" s="48"/>
    </row>
    <row r="67" spans="1:43" ht="12" customHeight="1">
      <c r="A67" s="4"/>
      <c r="B67" s="8"/>
      <c r="C67" s="96"/>
      <c r="D67" s="18"/>
      <c r="E67" s="218"/>
      <c r="F67" s="128"/>
      <c r="G67" s="128"/>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218"/>
      <c r="AF67" s="22"/>
      <c r="AG67" s="4"/>
      <c r="AH67" s="48"/>
      <c r="AI67" s="48"/>
      <c r="AJ67" s="48"/>
      <c r="AK67" s="48"/>
      <c r="AL67" s="48"/>
      <c r="AM67" s="48"/>
      <c r="AN67" s="48"/>
      <c r="AO67" s="48"/>
    </row>
    <row r="68" spans="1:43" ht="12" customHeight="1">
      <c r="A68" s="4"/>
      <c r="B68" s="8"/>
      <c r="C68" s="96"/>
      <c r="D68" s="18"/>
      <c r="E68" s="218"/>
      <c r="F68" s="128"/>
      <c r="G68" s="128"/>
      <c r="H68" s="128"/>
      <c r="I68" s="128"/>
      <c r="J68" s="128"/>
      <c r="K68" s="128"/>
      <c r="L68" s="128"/>
      <c r="M68" s="128"/>
      <c r="N68" s="128"/>
      <c r="O68" s="128"/>
      <c r="P68" s="128"/>
      <c r="Q68" s="128"/>
      <c r="R68" s="128"/>
      <c r="S68" s="128"/>
      <c r="T68" s="128"/>
      <c r="U68" s="128"/>
      <c r="V68" s="128"/>
      <c r="W68" s="128"/>
      <c r="X68" s="128"/>
      <c r="Y68" s="128"/>
      <c r="Z68" s="128"/>
      <c r="AA68" s="128"/>
      <c r="AB68" s="128"/>
      <c r="AC68" s="128"/>
      <c r="AD68" s="128"/>
      <c r="AE68" s="218"/>
      <c r="AF68" s="22"/>
      <c r="AG68" s="4"/>
      <c r="AH68" s="48"/>
      <c r="AI68" s="48"/>
      <c r="AJ68" s="48"/>
      <c r="AK68" s="48"/>
      <c r="AL68" s="48"/>
      <c r="AM68" s="48"/>
      <c r="AN68" s="48"/>
      <c r="AO68" s="48"/>
    </row>
    <row r="69" spans="1:43" ht="12" customHeight="1">
      <c r="A69" s="4"/>
      <c r="B69" s="8"/>
      <c r="C69" s="96"/>
      <c r="D69" s="18"/>
      <c r="E69" s="218"/>
      <c r="F69" s="128"/>
      <c r="G69" s="128"/>
      <c r="H69" s="128"/>
      <c r="I69" s="128"/>
      <c r="J69" s="128"/>
      <c r="K69" s="128"/>
      <c r="L69" s="128"/>
      <c r="M69" s="128"/>
      <c r="N69" s="128"/>
      <c r="O69" s="128"/>
      <c r="P69" s="128"/>
      <c r="Q69" s="128"/>
      <c r="R69" s="128"/>
      <c r="S69" s="128"/>
      <c r="T69" s="128"/>
      <c r="U69" s="128"/>
      <c r="V69" s="128"/>
      <c r="W69" s="128"/>
      <c r="X69" s="128"/>
      <c r="Y69" s="128"/>
      <c r="Z69" s="128"/>
      <c r="AA69" s="128"/>
      <c r="AB69" s="128"/>
      <c r="AC69" s="128"/>
      <c r="AD69" s="128"/>
      <c r="AE69" s="218"/>
      <c r="AF69" s="22"/>
      <c r="AG69" s="4"/>
      <c r="AH69" s="48"/>
      <c r="AI69" s="48"/>
      <c r="AJ69" s="48"/>
      <c r="AK69" s="48"/>
      <c r="AL69" s="48"/>
      <c r="AM69" s="48"/>
      <c r="AN69" s="48"/>
      <c r="AO69" s="48"/>
    </row>
    <row r="70" spans="1:43" ht="12" customHeight="1">
      <c r="A70" s="4"/>
      <c r="B70" s="8"/>
      <c r="C70" s="96"/>
      <c r="D70" s="18"/>
      <c r="E70" s="218"/>
      <c r="F70" s="128"/>
      <c r="G70" s="128"/>
      <c r="H70" s="128"/>
      <c r="I70" s="128"/>
      <c r="J70" s="128"/>
      <c r="K70" s="128"/>
      <c r="L70" s="128"/>
      <c r="M70" s="128"/>
      <c r="N70" s="128"/>
      <c r="O70" s="128"/>
      <c r="P70" s="128"/>
      <c r="Q70" s="128"/>
      <c r="R70" s="128"/>
      <c r="S70" s="128"/>
      <c r="T70" s="128"/>
      <c r="U70" s="128"/>
      <c r="V70" s="128"/>
      <c r="W70" s="128"/>
      <c r="X70" s="128"/>
      <c r="Y70" s="128"/>
      <c r="Z70" s="128"/>
      <c r="AA70" s="128"/>
      <c r="AB70" s="128"/>
      <c r="AC70" s="128"/>
      <c r="AD70" s="128"/>
      <c r="AE70" s="218"/>
      <c r="AF70" s="22"/>
      <c r="AG70" s="4"/>
      <c r="AH70" s="48"/>
      <c r="AI70" s="48"/>
      <c r="AJ70" s="48"/>
      <c r="AK70" s="48"/>
      <c r="AL70" s="48"/>
      <c r="AM70" s="48"/>
      <c r="AN70" s="48"/>
      <c r="AO70" s="48"/>
    </row>
    <row r="71" spans="1:43" s="134" customFormat="1" ht="9.75" customHeight="1">
      <c r="A71" s="132"/>
      <c r="B71" s="133"/>
      <c r="C71" s="136"/>
      <c r="D71" s="53"/>
      <c r="E71" s="138"/>
      <c r="F71" s="138"/>
      <c r="G71" s="138"/>
      <c r="H71" s="219"/>
      <c r="I71" s="219"/>
      <c r="J71" s="219"/>
      <c r="K71" s="219"/>
      <c r="L71" s="219"/>
      <c r="M71" s="219"/>
      <c r="N71" s="219"/>
      <c r="O71" s="219"/>
      <c r="P71" s="219"/>
      <c r="Q71" s="219"/>
      <c r="R71" s="219"/>
      <c r="S71" s="219"/>
      <c r="T71" s="219"/>
      <c r="U71" s="219"/>
      <c r="V71" s="219"/>
      <c r="W71" s="219"/>
      <c r="X71" s="219"/>
      <c r="Y71" s="219"/>
      <c r="Z71" s="219"/>
      <c r="AA71" s="219"/>
      <c r="AB71" s="219"/>
      <c r="AC71" s="219"/>
      <c r="AD71" s="219"/>
      <c r="AE71" s="219"/>
      <c r="AF71" s="224"/>
      <c r="AG71" s="132"/>
      <c r="AH71" s="232"/>
      <c r="AI71" s="232"/>
      <c r="AJ71" s="232"/>
      <c r="AK71" s="232"/>
      <c r="AL71" s="232"/>
      <c r="AM71" s="232"/>
      <c r="AN71" s="232"/>
      <c r="AO71" s="232"/>
    </row>
    <row r="72" spans="1:43" ht="11.25" customHeight="1" thickBot="1">
      <c r="A72" s="4"/>
      <c r="B72" s="1"/>
      <c r="C72" s="95"/>
      <c r="D72" s="18"/>
      <c r="E72" s="220"/>
      <c r="F72" s="220"/>
      <c r="G72" s="220"/>
      <c r="H72" s="220"/>
      <c r="I72" s="220"/>
      <c r="J72" s="220"/>
      <c r="K72" s="220"/>
      <c r="L72" s="220"/>
      <c r="M72" s="220"/>
      <c r="N72" s="220"/>
      <c r="O72" s="220"/>
      <c r="P72" s="220"/>
      <c r="Q72" s="220"/>
      <c r="R72" s="220"/>
      <c r="S72" s="220"/>
      <c r="T72" s="220"/>
      <c r="U72" s="220"/>
      <c r="V72" s="219"/>
      <c r="W72" s="220"/>
      <c r="X72" s="220"/>
      <c r="Y72" s="220"/>
      <c r="Z72" s="220"/>
      <c r="AA72" s="220"/>
      <c r="AB72" s="220"/>
      <c r="AC72" s="220"/>
      <c r="AD72" s="220"/>
      <c r="AE72" s="220"/>
      <c r="AF72" s="22"/>
      <c r="AG72" s="4"/>
      <c r="AH72" s="48"/>
      <c r="AI72" s="48"/>
      <c r="AJ72" s="48"/>
      <c r="AK72" s="48"/>
      <c r="AL72" s="48"/>
      <c r="AM72" s="48"/>
      <c r="AN72" s="48"/>
      <c r="AO72" s="48"/>
    </row>
    <row r="73" spans="1:43" ht="13.5" customHeight="1" thickBot="1">
      <c r="A73" s="4"/>
      <c r="B73" s="1"/>
      <c r="C73" s="1"/>
      <c r="D73" s="1"/>
      <c r="I73" s="8"/>
      <c r="J73" s="8"/>
      <c r="K73" s="8"/>
      <c r="L73" s="8"/>
      <c r="M73" s="8"/>
      <c r="N73" s="8"/>
      <c r="O73" s="8"/>
      <c r="P73" s="8"/>
      <c r="Q73" s="8"/>
      <c r="R73" s="8"/>
      <c r="S73" s="8"/>
      <c r="T73" s="8"/>
      <c r="U73" s="8"/>
      <c r="V73" s="135"/>
      <c r="W73" s="8"/>
      <c r="X73" s="8"/>
      <c r="Y73" s="8"/>
      <c r="Z73" s="1527" t="s">
        <v>339</v>
      </c>
      <c r="AA73" s="1527"/>
      <c r="AB73" s="1527"/>
      <c r="AC73" s="1527"/>
      <c r="AD73" s="1527"/>
      <c r="AE73" s="1743"/>
      <c r="AF73" s="116">
        <v>23</v>
      </c>
      <c r="AG73" s="4"/>
      <c r="AH73" s="233"/>
      <c r="AI73" s="233"/>
      <c r="AJ73" s="233"/>
      <c r="AK73" s="233"/>
      <c r="AL73" s="233"/>
      <c r="AM73" s="233"/>
      <c r="AN73" s="233"/>
      <c r="AO73" s="233"/>
      <c r="AP73" s="118"/>
      <c r="AQ73" s="118"/>
    </row>
    <row r="74" spans="1:43" ht="13.5" customHeight="1">
      <c r="A74" s="117"/>
      <c r="B74" s="117"/>
      <c r="C74" s="117"/>
      <c r="D74" s="117"/>
      <c r="E74" s="117"/>
      <c r="F74" s="117"/>
      <c r="G74" s="117"/>
      <c r="H74" s="117"/>
      <c r="I74" s="117"/>
      <c r="J74" s="117"/>
      <c r="K74" s="117"/>
      <c r="L74" s="117"/>
      <c r="M74" s="117"/>
      <c r="N74" s="117"/>
      <c r="O74" s="117"/>
      <c r="P74" s="117"/>
      <c r="Q74" s="117"/>
      <c r="R74" s="117"/>
      <c r="S74" s="117"/>
      <c r="T74" s="117"/>
      <c r="U74" s="117"/>
      <c r="W74" s="117"/>
      <c r="X74" s="117"/>
      <c r="Y74" s="117"/>
      <c r="Z74" s="117"/>
      <c r="AA74" s="117"/>
      <c r="AB74" s="137"/>
      <c r="AC74" s="117"/>
      <c r="AD74" s="137"/>
      <c r="AE74" s="117"/>
      <c r="AF74" s="117"/>
      <c r="AG74" s="117"/>
      <c r="AH74" s="233"/>
      <c r="AI74" s="233"/>
      <c r="AJ74" s="233"/>
      <c r="AK74" s="233"/>
      <c r="AL74" s="233"/>
      <c r="AM74" s="233"/>
      <c r="AN74" s="233"/>
      <c r="AO74" s="233"/>
      <c r="AP74" s="118"/>
      <c r="AQ74" s="118"/>
    </row>
    <row r="75" spans="1:43">
      <c r="A75" s="117"/>
      <c r="B75" s="117"/>
      <c r="C75" s="117"/>
      <c r="D75" s="117"/>
      <c r="E75" s="117"/>
      <c r="F75" s="117"/>
      <c r="G75" s="117"/>
      <c r="H75" s="117"/>
      <c r="I75" s="117"/>
      <c r="J75" s="117"/>
      <c r="K75" s="117"/>
      <c r="L75" s="117"/>
      <c r="M75" s="117"/>
      <c r="N75" s="117"/>
      <c r="O75" s="117"/>
      <c r="P75" s="117"/>
      <c r="Q75" s="117"/>
      <c r="R75" s="117"/>
      <c r="S75" s="117"/>
      <c r="T75" s="117"/>
      <c r="U75" s="117"/>
      <c r="W75" s="117"/>
      <c r="X75" s="117"/>
      <c r="Y75" s="117"/>
      <c r="Z75" s="117"/>
      <c r="AA75" s="117"/>
      <c r="AB75" s="137"/>
      <c r="AC75" s="117"/>
      <c r="AD75" s="137"/>
      <c r="AE75" s="117"/>
      <c r="AF75" s="117"/>
      <c r="AG75" s="117"/>
      <c r="AH75" s="233"/>
      <c r="AI75" s="233"/>
      <c r="AJ75" s="233"/>
      <c r="AK75" s="233"/>
      <c r="AL75" s="233"/>
      <c r="AM75" s="233"/>
      <c r="AN75" s="233"/>
      <c r="AO75" s="233"/>
      <c r="AP75" s="118"/>
      <c r="AQ75" s="118"/>
    </row>
    <row r="76" spans="1:43">
      <c r="A76" s="117"/>
      <c r="B76" s="117"/>
      <c r="C76" s="117"/>
      <c r="D76" s="117"/>
      <c r="E76" s="117"/>
      <c r="F76" s="117"/>
      <c r="G76" s="117"/>
      <c r="H76" s="117"/>
      <c r="I76" s="117"/>
      <c r="J76" s="117"/>
      <c r="K76" s="117"/>
      <c r="L76" s="117"/>
      <c r="M76" s="117"/>
      <c r="N76" s="117"/>
      <c r="O76" s="117"/>
      <c r="P76" s="117"/>
      <c r="Q76" s="117"/>
      <c r="R76" s="117"/>
      <c r="S76" s="117"/>
      <c r="T76" s="117"/>
      <c r="U76" s="117"/>
      <c r="W76" s="117"/>
      <c r="X76" s="117"/>
      <c r="Y76" s="117"/>
      <c r="Z76" s="117"/>
      <c r="AA76" s="117"/>
      <c r="AB76" s="137"/>
      <c r="AC76" s="117"/>
      <c r="AD76" s="137"/>
      <c r="AE76" s="117"/>
      <c r="AF76" s="117"/>
      <c r="AG76" s="117"/>
      <c r="AH76" s="233"/>
      <c r="AI76" s="233"/>
      <c r="AJ76" s="233"/>
      <c r="AK76" s="233"/>
      <c r="AL76" s="233"/>
      <c r="AM76" s="233"/>
      <c r="AN76" s="233"/>
      <c r="AO76" s="233"/>
      <c r="AP76" s="118"/>
      <c r="AQ76" s="118"/>
    </row>
    <row r="77" spans="1:43">
      <c r="A77" s="117"/>
      <c r="B77" s="117"/>
      <c r="C77" s="117"/>
      <c r="D77" s="117"/>
      <c r="E77" s="117"/>
      <c r="F77" s="117"/>
      <c r="G77" s="117"/>
      <c r="H77" s="117"/>
      <c r="I77" s="117"/>
      <c r="J77" s="117"/>
      <c r="K77" s="117"/>
      <c r="L77" s="117"/>
      <c r="M77" s="117"/>
      <c r="N77" s="117"/>
      <c r="O77" s="117"/>
      <c r="P77" s="117"/>
      <c r="Q77" s="117"/>
      <c r="R77" s="117"/>
      <c r="S77" s="117"/>
      <c r="T77" s="117"/>
      <c r="U77" s="117"/>
      <c r="W77" s="117"/>
      <c r="X77" s="117"/>
      <c r="Y77" s="117"/>
      <c r="Z77" s="117"/>
      <c r="AA77" s="117"/>
      <c r="AB77" s="137"/>
      <c r="AC77" s="117"/>
      <c r="AD77" s="137"/>
      <c r="AE77" s="117"/>
      <c r="AF77" s="117"/>
      <c r="AG77" s="117"/>
      <c r="AH77" s="233"/>
      <c r="AI77" s="233"/>
      <c r="AJ77" s="233"/>
      <c r="AK77" s="233"/>
      <c r="AL77" s="233"/>
      <c r="AM77" s="233"/>
      <c r="AN77" s="233"/>
      <c r="AO77" s="233"/>
      <c r="AP77" s="118"/>
      <c r="AQ77" s="118"/>
    </row>
    <row r="78" spans="1:43">
      <c r="A78" s="117"/>
      <c r="B78" s="117"/>
      <c r="C78" s="117"/>
      <c r="D78" s="117"/>
      <c r="E78" s="117"/>
      <c r="F78" s="117"/>
      <c r="G78" s="117"/>
      <c r="H78" s="117"/>
      <c r="I78" s="117"/>
      <c r="J78" s="117"/>
      <c r="K78" s="117"/>
      <c r="L78" s="117"/>
      <c r="M78" s="117"/>
      <c r="N78" s="117"/>
      <c r="O78" s="117"/>
      <c r="P78" s="117"/>
      <c r="Q78" s="117"/>
      <c r="R78" s="117"/>
      <c r="S78" s="117"/>
      <c r="T78" s="117"/>
      <c r="U78" s="117"/>
      <c r="W78" s="117"/>
      <c r="X78" s="117"/>
      <c r="Y78" s="117"/>
      <c r="Z78" s="117"/>
      <c r="AA78" s="117"/>
      <c r="AB78" s="137"/>
      <c r="AC78" s="117"/>
      <c r="AD78" s="137"/>
      <c r="AE78" s="117"/>
      <c r="AF78" s="117"/>
      <c r="AG78" s="117"/>
      <c r="AH78" s="233"/>
      <c r="AI78" s="233"/>
      <c r="AJ78" s="233"/>
      <c r="AK78" s="233"/>
      <c r="AL78" s="233"/>
      <c r="AM78" s="233"/>
      <c r="AN78" s="233"/>
      <c r="AO78" s="233"/>
      <c r="AP78" s="118"/>
      <c r="AQ78" s="118"/>
    </row>
    <row r="79" spans="1:43">
      <c r="AB79" s="46"/>
      <c r="AD79" s="46"/>
      <c r="AH79" s="48"/>
      <c r="AI79" s="48"/>
      <c r="AJ79" s="113"/>
      <c r="AK79" s="48"/>
      <c r="AL79" s="48"/>
      <c r="AM79" s="48"/>
      <c r="AN79" s="48"/>
      <c r="AO79" s="48"/>
    </row>
    <row r="80" spans="1:43">
      <c r="AH80" s="48"/>
      <c r="AI80" s="48"/>
      <c r="AJ80" s="48"/>
      <c r="AK80" s="48"/>
      <c r="AL80" s="48"/>
      <c r="AM80" s="48"/>
      <c r="AN80" s="48"/>
      <c r="AO80" s="48"/>
    </row>
    <row r="81" spans="28:41">
      <c r="AH81" s="48"/>
      <c r="AI81" s="48"/>
      <c r="AJ81" s="48"/>
      <c r="AK81" s="48"/>
      <c r="AL81" s="48"/>
      <c r="AM81" s="48"/>
      <c r="AN81" s="48"/>
      <c r="AO81" s="48"/>
    </row>
    <row r="82" spans="28:41">
      <c r="AH82" s="48"/>
      <c r="AI82" s="48"/>
      <c r="AJ82" s="48"/>
      <c r="AK82" s="48"/>
      <c r="AL82" s="48"/>
      <c r="AM82" s="48"/>
      <c r="AN82" s="48"/>
      <c r="AO82" s="48"/>
    </row>
    <row r="83" spans="28:41">
      <c r="AH83" s="48"/>
      <c r="AI83" s="48"/>
      <c r="AJ83" s="48"/>
      <c r="AK83" s="48"/>
      <c r="AL83" s="48"/>
      <c r="AM83" s="48"/>
      <c r="AN83" s="48"/>
      <c r="AO83" s="48"/>
    </row>
    <row r="84" spans="28:41" ht="8.25" customHeight="1"/>
    <row r="86" spans="28:41" ht="9" customHeight="1">
      <c r="AF86" s="9"/>
    </row>
    <row r="87" spans="28:41" ht="8.25" customHeight="1">
      <c r="AB87" s="58"/>
      <c r="AD87" s="58"/>
      <c r="AF87" s="58"/>
    </row>
    <row r="88" spans="28:41" ht="9.75" customHeight="1"/>
  </sheetData>
  <customSheetViews>
    <customSheetView guid="{D8E90C30-C61D-40A7-989F-8651AA8E91E2}" hiddenRows="1" topLeftCell="A7">
      <selection activeCell="EW151" sqref="EW151:FA155"/>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hiddenRows="1" topLeftCell="A7">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87E9DA1B-1CEB-458D-87A5-C4E38BAE485A}" showPageBreaks="1" printArea="1" hiddenRows="1" topLeftCell="A7">
      <selection activeCell="EW151" sqref="EW151:FA155"/>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9">
    <mergeCell ref="Z73:AE73"/>
    <mergeCell ref="C1:H1"/>
    <mergeCell ref="B2:D2"/>
    <mergeCell ref="F47:V47"/>
    <mergeCell ref="F6:V6"/>
    <mergeCell ref="C8:D8"/>
    <mergeCell ref="X6:AD6"/>
    <mergeCell ref="X47:AD47"/>
    <mergeCell ref="F5:L5"/>
  </mergeCells>
  <phoneticPr fontId="2" type="noConversion"/>
  <printOptions horizontalCentered="1"/>
  <pageMargins left="0.15748031496062992" right="0.15748031496062992" top="0.19685039370078741" bottom="0.19685039370078741" header="0" footer="0"/>
  <pageSetup paperSize="9" orientation="portrait" r:id="rId4"/>
  <headerFooter alignWithMargins="0"/>
  <drawing r:id="rId5"/>
</worksheet>
</file>

<file path=xl/worksheets/sheet22.xml><?xml version="1.0" encoding="utf-8"?>
<worksheet xmlns="http://schemas.openxmlformats.org/spreadsheetml/2006/main" xmlns:r="http://schemas.openxmlformats.org/officeDocument/2006/relationships">
  <sheetPr codeName="Folha10" enableFormatConditionsCalculation="0">
    <tabColor indexed="47"/>
  </sheetPr>
  <dimension ref="A1:P71"/>
  <sheetViews>
    <sheetView showRuler="0" topLeftCell="A28" workbookViewId="0">
      <selection activeCell="C56" sqref="C56:E56"/>
    </sheetView>
  </sheetViews>
  <sheetFormatPr defaultRowHeight="12.75"/>
  <cols>
    <col min="1" max="1" width="3.28515625" customWidth="1"/>
    <col min="2" max="2" width="2.5703125" customWidth="1"/>
    <col min="3" max="3" width="3" customWidth="1"/>
    <col min="4" max="4" width="23.85546875" customWidth="1"/>
    <col min="5" max="5" width="0.5703125" customWidth="1"/>
    <col min="6" max="6" width="13" customWidth="1"/>
    <col min="7" max="7" width="5.5703125" customWidth="1"/>
    <col min="8" max="8" width="3.28515625" customWidth="1"/>
    <col min="9" max="9" width="13.42578125" customWidth="1"/>
    <col min="10" max="10" width="19.85546875" customWidth="1"/>
    <col min="11" max="11" width="8.28515625" customWidth="1"/>
    <col min="12" max="12" width="3.28515625" customWidth="1"/>
    <col min="13" max="13" width="2.42578125" customWidth="1"/>
    <col min="14" max="14" width="1" customWidth="1"/>
  </cols>
  <sheetData>
    <row r="1" spans="1:14" ht="13.5" customHeight="1">
      <c r="A1" s="147"/>
      <c r="B1" s="197"/>
      <c r="C1" s="1763"/>
      <c r="D1" s="1763"/>
      <c r="E1" s="1763"/>
      <c r="F1" s="1763"/>
      <c r="G1" s="1763"/>
      <c r="H1" s="150"/>
      <c r="I1" s="149"/>
      <c r="J1" s="149"/>
      <c r="K1" s="149"/>
      <c r="L1" s="149"/>
      <c r="M1" s="149"/>
      <c r="N1" s="149"/>
    </row>
    <row r="2" spans="1:14">
      <c r="A2" s="147"/>
      <c r="B2" s="198"/>
      <c r="C2" s="1763"/>
      <c r="D2" s="1763"/>
      <c r="E2" s="1763"/>
      <c r="F2" s="1763"/>
      <c r="G2" s="1763"/>
      <c r="H2" s="150"/>
      <c r="I2" s="149"/>
      <c r="J2" s="199"/>
      <c r="K2" s="149"/>
      <c r="L2" s="149"/>
      <c r="M2" s="149"/>
      <c r="N2" s="147"/>
    </row>
    <row r="3" spans="1:14" ht="33.75">
      <c r="A3" s="147"/>
      <c r="B3" s="149"/>
      <c r="C3" s="150"/>
      <c r="D3" s="150"/>
      <c r="E3" s="150"/>
      <c r="F3" s="150"/>
      <c r="G3" s="150"/>
      <c r="H3" s="150"/>
      <c r="I3" s="200"/>
      <c r="J3" s="149"/>
      <c r="K3" s="149"/>
      <c r="L3" s="201"/>
      <c r="M3" s="149"/>
      <c r="N3" s="147"/>
    </row>
    <row r="4" spans="1:14" s="12" customFormat="1">
      <c r="A4" s="151"/>
      <c r="B4" s="152"/>
      <c r="C4" s="150"/>
      <c r="D4" s="150"/>
      <c r="E4" s="150"/>
      <c r="F4" s="150"/>
      <c r="G4" s="150"/>
      <c r="H4" s="150"/>
      <c r="I4" s="149"/>
      <c r="J4" s="149"/>
      <c r="K4" s="149"/>
      <c r="L4" s="201"/>
      <c r="M4" s="149"/>
      <c r="N4" s="151"/>
    </row>
    <row r="5" spans="1:14">
      <c r="A5" s="147"/>
      <c r="B5" s="149"/>
      <c r="C5" s="150"/>
      <c r="D5" s="150"/>
      <c r="E5" s="150"/>
      <c r="F5" s="150"/>
      <c r="G5" s="150"/>
      <c r="H5" s="150"/>
      <c r="I5" s="149"/>
      <c r="J5" s="149"/>
      <c r="K5" s="149"/>
      <c r="L5" s="201"/>
      <c r="M5" s="149"/>
      <c r="N5" s="147"/>
    </row>
    <row r="6" spans="1:14">
      <c r="A6" s="147"/>
      <c r="B6" s="149"/>
      <c r="C6" s="150"/>
      <c r="D6" s="150"/>
      <c r="E6" s="150"/>
      <c r="F6" s="150"/>
      <c r="G6" s="150"/>
      <c r="H6" s="150"/>
      <c r="I6" s="149"/>
      <c r="J6" s="149"/>
      <c r="K6" s="149"/>
      <c r="L6" s="201"/>
      <c r="M6" s="149"/>
      <c r="N6" s="147"/>
    </row>
    <row r="7" spans="1:14">
      <c r="A7" s="147"/>
      <c r="B7" s="149"/>
      <c r="C7" s="150"/>
      <c r="D7" s="150"/>
      <c r="E7" s="150"/>
      <c r="F7" s="150"/>
      <c r="G7" s="150"/>
      <c r="H7" s="150"/>
      <c r="I7" s="149"/>
      <c r="J7" s="149"/>
      <c r="K7" s="149"/>
      <c r="L7" s="201"/>
      <c r="M7" s="202"/>
      <c r="N7" s="147"/>
    </row>
    <row r="8" spans="1:14">
      <c r="A8" s="147"/>
      <c r="B8" s="149"/>
      <c r="C8" s="150"/>
      <c r="D8" s="150"/>
      <c r="E8" s="150"/>
      <c r="F8" s="150"/>
      <c r="G8" s="150"/>
      <c r="H8" s="150"/>
      <c r="I8" s="149"/>
      <c r="J8" s="149"/>
      <c r="K8" s="149"/>
      <c r="L8" s="201"/>
      <c r="M8" s="202"/>
      <c r="N8" s="147"/>
    </row>
    <row r="9" spans="1:14">
      <c r="A9" s="147"/>
      <c r="B9" s="149"/>
      <c r="C9" s="150"/>
      <c r="D9" s="150"/>
      <c r="E9" s="150"/>
      <c r="F9" s="150"/>
      <c r="G9" s="150"/>
      <c r="H9" s="150"/>
      <c r="I9" s="149"/>
      <c r="J9" s="149"/>
      <c r="K9" s="149"/>
      <c r="L9" s="201"/>
      <c r="M9" s="202"/>
      <c r="N9" s="147"/>
    </row>
    <row r="10" spans="1:14">
      <c r="A10" s="147"/>
      <c r="B10" s="149"/>
      <c r="C10" s="150"/>
      <c r="D10" s="150"/>
      <c r="E10" s="150"/>
      <c r="F10" s="150"/>
      <c r="G10" s="150"/>
      <c r="H10" s="150"/>
      <c r="I10" s="149"/>
      <c r="J10" s="149"/>
      <c r="K10" s="149"/>
      <c r="L10" s="201"/>
      <c r="M10" s="202"/>
      <c r="N10" s="147"/>
    </row>
    <row r="11" spans="1:14">
      <c r="A11" s="147"/>
      <c r="B11" s="149"/>
      <c r="C11" s="150"/>
      <c r="D11" s="150"/>
      <c r="E11" s="150"/>
      <c r="F11" s="150"/>
      <c r="G11" s="150"/>
      <c r="H11" s="150"/>
      <c r="I11" s="149"/>
      <c r="J11" s="149"/>
      <c r="K11" s="149"/>
      <c r="L11" s="201"/>
      <c r="M11" s="202"/>
      <c r="N11" s="147"/>
    </row>
    <row r="12" spans="1:14">
      <c r="A12" s="147"/>
      <c r="B12" s="149"/>
      <c r="C12" s="150"/>
      <c r="D12" s="150"/>
      <c r="E12" s="150"/>
      <c r="F12" s="150"/>
      <c r="G12" s="150"/>
      <c r="H12" s="150"/>
      <c r="I12" s="149"/>
      <c r="J12" s="149"/>
      <c r="K12" s="149"/>
      <c r="L12" s="201"/>
      <c r="M12" s="202"/>
      <c r="N12" s="147"/>
    </row>
    <row r="13" spans="1:14">
      <c r="A13" s="147"/>
      <c r="B13" s="149"/>
      <c r="C13" s="150"/>
      <c r="D13" s="150"/>
      <c r="E13" s="150"/>
      <c r="F13" s="150"/>
      <c r="G13" s="150"/>
      <c r="H13" s="150"/>
      <c r="I13" s="149"/>
      <c r="J13" s="149"/>
      <c r="K13" s="149"/>
      <c r="L13" s="201"/>
      <c r="M13" s="202"/>
      <c r="N13" s="147"/>
    </row>
    <row r="14" spans="1:14">
      <c r="A14" s="147"/>
      <c r="B14" s="149"/>
      <c r="C14" s="150"/>
      <c r="D14" s="150"/>
      <c r="E14" s="150"/>
      <c r="F14" s="150"/>
      <c r="G14" s="150"/>
      <c r="H14" s="150"/>
      <c r="I14" s="149"/>
      <c r="J14" s="149"/>
      <c r="K14" s="149"/>
      <c r="L14" s="201"/>
      <c r="M14" s="202"/>
      <c r="N14" s="147"/>
    </row>
    <row r="15" spans="1:14">
      <c r="A15" s="147"/>
      <c r="B15" s="149"/>
      <c r="C15" s="150"/>
      <c r="D15" s="150"/>
      <c r="E15" s="150"/>
      <c r="F15" s="150"/>
      <c r="G15" s="150"/>
      <c r="H15" s="150"/>
      <c r="I15" s="149"/>
      <c r="J15" s="149"/>
      <c r="K15" s="149"/>
      <c r="L15" s="201"/>
      <c r="M15" s="202"/>
      <c r="N15" s="147"/>
    </row>
    <row r="16" spans="1:14">
      <c r="A16" s="147"/>
      <c r="B16" s="149"/>
      <c r="C16" s="150"/>
      <c r="D16" s="150"/>
      <c r="E16" s="150"/>
      <c r="F16" s="150"/>
      <c r="G16" s="150"/>
      <c r="H16" s="150"/>
      <c r="I16" s="149"/>
      <c r="J16" s="149"/>
      <c r="K16" s="149"/>
      <c r="L16" s="201"/>
      <c r="M16" s="202"/>
      <c r="N16" s="147"/>
    </row>
    <row r="17" spans="1:16">
      <c r="A17" s="147"/>
      <c r="B17" s="149"/>
      <c r="C17" s="150"/>
      <c r="D17" s="150"/>
      <c r="E17" s="150"/>
      <c r="F17" s="150"/>
      <c r="G17" s="150"/>
      <c r="H17" s="150"/>
      <c r="I17" s="149"/>
      <c r="J17" s="149"/>
      <c r="K17" s="149"/>
      <c r="L17" s="201"/>
      <c r="M17" s="202"/>
      <c r="N17" s="147"/>
    </row>
    <row r="18" spans="1:16">
      <c r="A18" s="147"/>
      <c r="B18" s="149"/>
      <c r="C18" s="150"/>
      <c r="D18" s="150"/>
      <c r="E18" s="150"/>
      <c r="F18" s="150"/>
      <c r="G18" s="150"/>
      <c r="H18" s="150"/>
      <c r="I18" s="149"/>
      <c r="J18" s="149"/>
      <c r="K18" s="149"/>
      <c r="L18" s="201"/>
      <c r="M18" s="202"/>
      <c r="N18" s="147"/>
    </row>
    <row r="19" spans="1:16">
      <c r="A19" s="147"/>
      <c r="B19" s="149"/>
      <c r="C19" s="150"/>
      <c r="D19" s="150"/>
      <c r="E19" s="150"/>
      <c r="F19" s="150"/>
      <c r="G19" s="150"/>
      <c r="H19" s="150"/>
      <c r="I19" s="149"/>
      <c r="J19" s="149"/>
      <c r="K19" s="149"/>
      <c r="L19" s="201"/>
      <c r="M19" s="202"/>
      <c r="N19" s="147"/>
    </row>
    <row r="20" spans="1:16">
      <c r="A20" s="147"/>
      <c r="B20" s="149"/>
      <c r="C20" s="150"/>
      <c r="D20" s="150"/>
      <c r="E20" s="150"/>
      <c r="F20" s="150"/>
      <c r="G20" s="150"/>
      <c r="H20" s="150"/>
      <c r="I20" s="149"/>
      <c r="J20" s="149"/>
      <c r="K20" s="149"/>
      <c r="L20" s="201"/>
      <c r="M20" s="202"/>
      <c r="N20" s="147"/>
    </row>
    <row r="21" spans="1:16">
      <c r="A21" s="147"/>
      <c r="B21" s="149"/>
      <c r="C21" s="150"/>
      <c r="D21" s="150"/>
      <c r="E21" s="150"/>
      <c r="F21" s="150"/>
      <c r="G21" s="150"/>
      <c r="H21" s="150"/>
      <c r="I21" s="149"/>
      <c r="J21" s="149"/>
      <c r="K21" s="149"/>
      <c r="L21" s="201"/>
      <c r="M21" s="202"/>
      <c r="N21" s="147"/>
    </row>
    <row r="22" spans="1:16">
      <c r="A22" s="147"/>
      <c r="B22" s="149"/>
      <c r="C22" s="150"/>
      <c r="D22" s="150"/>
      <c r="E22" s="150"/>
      <c r="F22" s="150"/>
      <c r="G22" s="150"/>
      <c r="H22" s="150"/>
      <c r="I22" s="149"/>
      <c r="J22" s="149"/>
      <c r="K22" s="149"/>
      <c r="L22" s="201"/>
      <c r="M22" s="202"/>
      <c r="N22" s="147"/>
    </row>
    <row r="23" spans="1:16">
      <c r="A23" s="147"/>
      <c r="B23" s="149"/>
      <c r="C23" s="150"/>
      <c r="D23" s="150"/>
      <c r="E23" s="150"/>
      <c r="F23" s="150"/>
      <c r="G23" s="150"/>
      <c r="H23" s="150"/>
      <c r="I23" s="149"/>
      <c r="J23" s="149"/>
      <c r="K23" s="149"/>
      <c r="L23" s="201"/>
      <c r="M23" s="202"/>
      <c r="N23" s="147"/>
      <c r="P23" s="7"/>
    </row>
    <row r="24" spans="1:16">
      <c r="A24" s="147"/>
      <c r="B24" s="149"/>
      <c r="C24" s="150"/>
      <c r="D24" s="150"/>
      <c r="E24" s="150"/>
      <c r="F24" s="150"/>
      <c r="G24" s="150"/>
      <c r="H24" s="150"/>
      <c r="I24" s="149"/>
      <c r="J24" s="149"/>
      <c r="K24" s="149"/>
      <c r="L24" s="201"/>
      <c r="M24" s="202"/>
      <c r="N24" s="147"/>
    </row>
    <row r="25" spans="1:16">
      <c r="A25" s="147"/>
      <c r="B25" s="149"/>
      <c r="C25" s="150"/>
      <c r="D25" s="150"/>
      <c r="E25" s="150"/>
      <c r="F25" s="150"/>
      <c r="G25" s="150"/>
      <c r="H25" s="150"/>
      <c r="I25" s="149"/>
      <c r="J25" s="149"/>
      <c r="K25" s="149"/>
      <c r="L25" s="201"/>
      <c r="M25" s="202"/>
      <c r="N25" s="147"/>
    </row>
    <row r="26" spans="1:16">
      <c r="A26" s="147"/>
      <c r="B26" s="149"/>
      <c r="C26" s="150"/>
      <c r="D26" s="150"/>
      <c r="E26" s="150"/>
      <c r="F26" s="150"/>
      <c r="G26" s="150"/>
      <c r="H26" s="150"/>
      <c r="I26" s="149"/>
      <c r="J26" s="149"/>
      <c r="K26" s="149"/>
      <c r="L26" s="201"/>
      <c r="M26" s="202"/>
      <c r="N26" s="147"/>
    </row>
    <row r="27" spans="1:16">
      <c r="A27" s="147"/>
      <c r="B27" s="149"/>
      <c r="C27" s="150"/>
      <c r="D27" s="150"/>
      <c r="E27" s="150"/>
      <c r="F27" s="150"/>
      <c r="G27" s="150"/>
      <c r="H27" s="150"/>
      <c r="I27" s="149"/>
      <c r="J27" s="149"/>
      <c r="K27" s="149"/>
      <c r="L27" s="201"/>
      <c r="M27" s="202"/>
      <c r="N27" s="147"/>
    </row>
    <row r="28" spans="1:16">
      <c r="A28" s="147"/>
      <c r="B28" s="149"/>
      <c r="C28" s="150"/>
      <c r="D28" s="150"/>
      <c r="E28" s="150"/>
      <c r="F28" s="150"/>
      <c r="G28" s="150"/>
      <c r="H28" s="150"/>
      <c r="I28" s="149"/>
      <c r="J28" s="149"/>
      <c r="K28" s="149"/>
      <c r="L28" s="201"/>
      <c r="M28" s="202"/>
      <c r="N28" s="147"/>
    </row>
    <row r="29" spans="1:16" ht="31.5" customHeight="1">
      <c r="A29" s="147"/>
      <c r="B29" s="149"/>
      <c r="C29" s="150"/>
      <c r="D29" s="150"/>
      <c r="E29" s="150"/>
      <c r="F29" s="150"/>
      <c r="G29" s="150"/>
      <c r="H29" s="150"/>
      <c r="I29" s="149"/>
      <c r="J29" s="149"/>
      <c r="K29" s="149"/>
      <c r="L29" s="201"/>
      <c r="M29" s="202"/>
      <c r="N29" s="147"/>
    </row>
    <row r="30" spans="1:16">
      <c r="A30" s="147"/>
      <c r="B30" s="149"/>
      <c r="C30" s="150"/>
      <c r="D30" s="150"/>
      <c r="E30" s="150"/>
      <c r="F30" s="150"/>
      <c r="G30" s="150"/>
      <c r="H30" s="150"/>
      <c r="I30" s="149"/>
      <c r="J30" s="149"/>
      <c r="K30" s="149"/>
      <c r="L30" s="201"/>
      <c r="M30" s="202"/>
      <c r="N30" s="147"/>
    </row>
    <row r="31" spans="1:16">
      <c r="A31" s="147"/>
      <c r="B31" s="149"/>
      <c r="C31" s="150"/>
      <c r="D31" s="150"/>
      <c r="E31" s="150"/>
      <c r="F31" s="150"/>
      <c r="G31" s="150"/>
      <c r="H31" s="150"/>
      <c r="I31" s="149"/>
      <c r="J31" s="149"/>
      <c r="K31" s="149"/>
      <c r="L31" s="201"/>
      <c r="M31" s="202"/>
      <c r="N31" s="147"/>
    </row>
    <row r="32" spans="1:16">
      <c r="A32" s="147"/>
      <c r="B32" s="149"/>
      <c r="C32" s="150"/>
      <c r="D32" s="150"/>
      <c r="E32" s="150"/>
      <c r="F32" s="150"/>
      <c r="G32" s="150"/>
      <c r="H32" s="149"/>
      <c r="I32" s="203"/>
      <c r="J32" s="165"/>
      <c r="K32" s="162"/>
      <c r="L32" s="162"/>
      <c r="M32" s="202"/>
      <c r="N32" s="147"/>
    </row>
    <row r="33" spans="1:14">
      <c r="A33" s="147"/>
      <c r="B33" s="149"/>
      <c r="C33" s="150"/>
      <c r="D33" s="150"/>
      <c r="E33" s="150"/>
      <c r="F33" s="150"/>
      <c r="G33" s="150"/>
      <c r="H33" s="150"/>
      <c r="I33" s="160"/>
      <c r="J33" s="160"/>
      <c r="K33" s="160"/>
      <c r="L33" s="160"/>
      <c r="M33" s="202"/>
      <c r="N33" s="147"/>
    </row>
    <row r="34" spans="1:14">
      <c r="A34" s="147"/>
      <c r="B34" s="149"/>
      <c r="C34" s="150"/>
      <c r="D34" s="150"/>
      <c r="E34" s="150"/>
      <c r="F34" s="150"/>
      <c r="G34" s="150"/>
      <c r="H34" s="150"/>
      <c r="I34" s="160"/>
      <c r="J34" s="160"/>
      <c r="K34" s="160"/>
      <c r="L34" s="160"/>
      <c r="M34" s="202"/>
      <c r="N34" s="147"/>
    </row>
    <row r="35" spans="1:14">
      <c r="A35" s="147"/>
      <c r="B35" s="149"/>
      <c r="C35" s="150"/>
      <c r="D35" s="150"/>
      <c r="E35" s="150"/>
      <c r="F35" s="150"/>
      <c r="G35" s="150"/>
      <c r="H35" s="150"/>
      <c r="I35" s="160"/>
      <c r="J35" s="160"/>
      <c r="K35" s="160"/>
      <c r="L35" s="160"/>
      <c r="M35" s="202"/>
      <c r="N35" s="147"/>
    </row>
    <row r="36" spans="1:14">
      <c r="A36" s="147"/>
      <c r="B36" s="149"/>
      <c r="C36" s="150"/>
      <c r="D36" s="150"/>
      <c r="E36" s="150"/>
      <c r="F36" s="150"/>
      <c r="G36" s="150"/>
      <c r="H36" s="150"/>
      <c r="I36" s="160"/>
      <c r="J36" s="160"/>
      <c r="K36" s="160"/>
      <c r="L36" s="160"/>
      <c r="M36" s="202"/>
      <c r="N36" s="147"/>
    </row>
    <row r="37" spans="1:14">
      <c r="A37" s="147"/>
      <c r="B37" s="149"/>
      <c r="C37" s="150"/>
      <c r="D37" s="150"/>
      <c r="E37" s="150"/>
      <c r="F37" s="150"/>
      <c r="G37" s="150"/>
      <c r="H37" s="150"/>
      <c r="I37" s="161"/>
      <c r="J37" s="161"/>
      <c r="K37" s="161"/>
      <c r="L37" s="161"/>
      <c r="M37" s="202"/>
      <c r="N37" s="147"/>
    </row>
    <row r="38" spans="1:14">
      <c r="A38" s="147"/>
      <c r="B38" s="149"/>
      <c r="C38" s="150"/>
      <c r="D38" s="150"/>
      <c r="E38" s="150"/>
      <c r="F38" s="150"/>
      <c r="G38" s="150"/>
      <c r="H38" s="150"/>
      <c r="I38" s="165"/>
      <c r="J38" s="165"/>
      <c r="K38" s="162"/>
      <c r="L38" s="162"/>
      <c r="M38" s="202"/>
      <c r="N38" s="147"/>
    </row>
    <row r="39" spans="1:14">
      <c r="A39" s="147"/>
      <c r="B39" s="149"/>
      <c r="C39" s="150"/>
      <c r="D39" s="150"/>
      <c r="E39" s="150"/>
      <c r="F39" s="150"/>
      <c r="G39" s="150"/>
      <c r="H39" s="150"/>
      <c r="I39" s="165"/>
      <c r="J39" s="165"/>
      <c r="K39" s="162"/>
      <c r="L39" s="162"/>
      <c r="M39" s="202"/>
      <c r="N39" s="147"/>
    </row>
    <row r="40" spans="1:14">
      <c r="A40" s="147"/>
      <c r="B40" s="149"/>
      <c r="C40" s="204"/>
      <c r="D40" s="153"/>
      <c r="E40" s="155"/>
      <c r="F40" s="153"/>
      <c r="G40" s="205"/>
      <c r="H40" s="153"/>
      <c r="I40" s="153"/>
      <c r="J40" s="153"/>
      <c r="K40" s="153"/>
      <c r="L40" s="153"/>
      <c r="M40" s="202"/>
      <c r="N40" s="147"/>
    </row>
    <row r="41" spans="1:14">
      <c r="A41" s="147"/>
      <c r="B41" s="149"/>
      <c r="C41" s="206"/>
      <c r="D41" s="153"/>
      <c r="E41" s="156"/>
      <c r="F41" s="165"/>
      <c r="G41" s="205"/>
      <c r="H41" s="165"/>
      <c r="I41" s="1764"/>
      <c r="J41" s="1764"/>
      <c r="K41" s="149"/>
      <c r="L41" s="162"/>
      <c r="M41" s="202"/>
      <c r="N41" s="147"/>
    </row>
    <row r="42" spans="1:14" ht="18.75" customHeight="1">
      <c r="A42" s="147"/>
      <c r="B42" s="217" t="s">
        <v>46</v>
      </c>
      <c r="C42" s="159"/>
      <c r="D42" s="166"/>
      <c r="E42" s="208"/>
      <c r="F42" s="209"/>
      <c r="G42" s="210"/>
      <c r="H42" s="209"/>
      <c r="I42" s="209"/>
      <c r="J42" s="209"/>
      <c r="K42" s="211"/>
      <c r="L42" s="211"/>
      <c r="M42" s="202"/>
      <c r="N42" s="147"/>
    </row>
    <row r="43" spans="1:14">
      <c r="A43" s="147"/>
      <c r="B43" s="8"/>
      <c r="C43" s="17"/>
      <c r="D43" s="18"/>
      <c r="E43" s="13"/>
      <c r="F43" s="45"/>
      <c r="G43" s="15"/>
      <c r="H43" s="45"/>
      <c r="I43" s="45"/>
      <c r="J43" s="45"/>
      <c r="K43" s="16"/>
      <c r="L43" s="16"/>
      <c r="M43" s="202"/>
      <c r="N43" s="147"/>
    </row>
    <row r="44" spans="1:14">
      <c r="A44" s="147"/>
      <c r="B44" s="8"/>
      <c r="C44" s="17"/>
      <c r="D44" s="57" t="s">
        <v>4</v>
      </c>
      <c r="E44" s="13"/>
      <c r="F44" s="45"/>
      <c r="G44" s="15"/>
      <c r="H44" s="45"/>
      <c r="I44" s="45"/>
      <c r="J44" s="45"/>
      <c r="K44" s="16"/>
      <c r="L44" s="16"/>
      <c r="M44" s="202"/>
      <c r="N44" s="147"/>
    </row>
    <row r="45" spans="1:14" ht="21" customHeight="1">
      <c r="A45" s="147"/>
      <c r="B45" s="8"/>
      <c r="C45" s="17"/>
      <c r="D45" s="207" t="s">
        <v>83</v>
      </c>
      <c r="E45" s="13"/>
      <c r="F45" s="45"/>
      <c r="G45" s="15"/>
      <c r="H45" s="45"/>
      <c r="I45" s="45"/>
      <c r="J45" s="45"/>
      <c r="K45" s="16"/>
      <c r="L45" s="16"/>
      <c r="M45" s="202"/>
      <c r="N45" s="147"/>
    </row>
    <row r="46" spans="1:14" ht="9" customHeight="1">
      <c r="A46" s="147"/>
      <c r="B46" s="8"/>
      <c r="C46" s="17"/>
      <c r="D46" s="18"/>
      <c r="E46" s="13"/>
      <c r="F46" s="45"/>
      <c r="G46" s="15"/>
      <c r="H46" s="45"/>
      <c r="I46" s="45"/>
      <c r="J46" s="45"/>
      <c r="K46" s="16"/>
      <c r="L46" s="16"/>
      <c r="M46" s="202"/>
      <c r="N46" s="147"/>
    </row>
    <row r="47" spans="1:14">
      <c r="A47" s="147"/>
      <c r="B47" s="8"/>
      <c r="C47" s="14"/>
      <c r="D47" s="18"/>
      <c r="E47" s="23"/>
      <c r="F47" s="18"/>
      <c r="G47" s="15"/>
      <c r="H47" s="18"/>
      <c r="I47" s="18"/>
      <c r="J47" s="18"/>
      <c r="K47" s="18"/>
      <c r="L47" s="18"/>
      <c r="M47" s="202"/>
      <c r="N47" s="147"/>
    </row>
    <row r="48" spans="1:14">
      <c r="A48" s="147"/>
      <c r="B48" s="8"/>
      <c r="C48" s="17"/>
      <c r="D48" s="18"/>
      <c r="E48" s="13"/>
      <c r="F48" s="45"/>
      <c r="G48" s="15"/>
      <c r="H48" s="45"/>
      <c r="I48" s="45"/>
      <c r="J48" s="45"/>
      <c r="K48" s="16"/>
      <c r="L48" s="16"/>
      <c r="M48" s="202"/>
      <c r="N48" s="147"/>
    </row>
    <row r="49" spans="1:14">
      <c r="A49" s="147"/>
      <c r="B49" s="8"/>
      <c r="C49" s="17"/>
      <c r="D49" s="18"/>
      <c r="E49" s="13"/>
      <c r="F49" s="45"/>
      <c r="G49" s="15"/>
      <c r="H49" s="45"/>
      <c r="I49" s="45"/>
      <c r="J49" s="45"/>
      <c r="K49" s="16"/>
      <c r="L49" s="16"/>
      <c r="M49" s="202"/>
      <c r="N49" s="147"/>
    </row>
    <row r="50" spans="1:14" ht="11.25" customHeight="1">
      <c r="A50" s="147"/>
      <c r="B50" s="8"/>
      <c r="C50" s="17"/>
      <c r="D50" s="18"/>
      <c r="E50" s="13"/>
      <c r="F50" s="45"/>
      <c r="G50" s="15"/>
      <c r="H50" s="45"/>
      <c r="I50" s="45"/>
      <c r="J50" s="45"/>
      <c r="K50" s="16"/>
      <c r="L50" s="16"/>
      <c r="M50" s="202"/>
      <c r="N50" s="147"/>
    </row>
    <row r="51" spans="1:14">
      <c r="A51" s="147"/>
      <c r="B51" s="8"/>
      <c r="C51" s="14"/>
      <c r="D51" s="57" t="s">
        <v>1</v>
      </c>
      <c r="E51" s="23"/>
      <c r="F51" s="18"/>
      <c r="G51" s="15"/>
      <c r="H51" s="18"/>
      <c r="I51" s="18"/>
      <c r="J51" s="18"/>
      <c r="K51" s="18"/>
      <c r="L51" s="18"/>
      <c r="M51" s="202"/>
      <c r="N51" s="147"/>
    </row>
    <row r="52" spans="1:14" ht="25.5" customHeight="1">
      <c r="A52" s="147"/>
      <c r="B52" s="8"/>
      <c r="C52" s="17"/>
      <c r="D52" s="207" t="s">
        <v>84</v>
      </c>
      <c r="E52" s="13"/>
      <c r="F52" s="45"/>
      <c r="G52" s="15"/>
      <c r="H52" s="45"/>
      <c r="I52" s="45"/>
      <c r="J52" s="45"/>
      <c r="K52" s="16"/>
      <c r="L52" s="16"/>
      <c r="M52" s="202"/>
      <c r="N52" s="147"/>
    </row>
    <row r="53" spans="1:14">
      <c r="A53" s="147"/>
      <c r="B53" s="8"/>
      <c r="C53" s="17"/>
      <c r="D53" s="18"/>
      <c r="E53" s="13"/>
      <c r="F53" s="45"/>
      <c r="G53" s="15"/>
      <c r="H53" s="45"/>
      <c r="I53" s="45"/>
      <c r="J53" s="45"/>
      <c r="K53" s="16"/>
      <c r="L53" s="16"/>
      <c r="M53" s="202"/>
      <c r="N53" s="147"/>
    </row>
    <row r="54" spans="1:14" ht="33.75" customHeight="1">
      <c r="A54" s="147"/>
      <c r="B54" s="212"/>
      <c r="C54" s="213"/>
      <c r="D54" s="214"/>
      <c r="E54" s="215"/>
      <c r="F54" s="214"/>
      <c r="G54" s="216"/>
      <c r="H54" s="214"/>
      <c r="I54" s="214"/>
      <c r="J54" s="214"/>
      <c r="K54" s="214"/>
      <c r="L54" s="214"/>
      <c r="M54" s="202"/>
      <c r="N54" s="147"/>
    </row>
    <row r="55" spans="1:14">
      <c r="A55" s="147"/>
      <c r="B55" s="149"/>
      <c r="C55" s="206"/>
      <c r="D55" s="153"/>
      <c r="E55" s="156"/>
      <c r="F55" s="165"/>
      <c r="G55" s="205"/>
      <c r="H55" s="165"/>
      <c r="I55" s="165"/>
      <c r="J55" s="165"/>
      <c r="K55" s="162"/>
      <c r="L55" s="162"/>
      <c r="M55" s="202"/>
      <c r="N55" s="147"/>
    </row>
    <row r="56" spans="1:14" ht="54" customHeight="1">
      <c r="A56" s="147"/>
      <c r="B56" s="149"/>
      <c r="C56" s="206"/>
      <c r="D56" s="153"/>
      <c r="E56" s="156"/>
      <c r="F56" s="165"/>
      <c r="G56" s="205"/>
      <c r="H56" s="165"/>
      <c r="I56" s="165"/>
      <c r="J56" s="165"/>
      <c r="K56" s="162"/>
      <c r="L56" s="162"/>
      <c r="M56" s="202"/>
      <c r="N56" s="147"/>
    </row>
    <row r="67" spans="12:13" ht="8.25" customHeight="1"/>
    <row r="69" spans="12:13" ht="9" customHeight="1">
      <c r="M69" s="9"/>
    </row>
    <row r="70" spans="12:13" ht="8.25" customHeight="1">
      <c r="L70" s="1462"/>
      <c r="M70" s="1462"/>
    </row>
    <row r="71" spans="12:13" ht="9.75" customHeight="1"/>
  </sheetData>
  <customSheetViews>
    <customSheetView guid="{D8E90C30-C61D-40A7-989F-8651AA8E91E2}" showPageBreaks="1" printArea="1" showRuler="0">
      <selection activeCell="F23" sqref="F23"/>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showRuler="0">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87E9DA1B-1CEB-458D-87A5-C4E38BAE485A}" showPageBreaks="1" printArea="1" showRuler="0">
      <selection activeCell="EW151" sqref="EW151:FA155"/>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4">
    <mergeCell ref="L70:M70"/>
    <mergeCell ref="C2:G2"/>
    <mergeCell ref="C1:G1"/>
    <mergeCell ref="I41:J41"/>
  </mergeCells>
  <phoneticPr fontId="2" type="noConversion"/>
  <hyperlinks>
    <hyperlink ref="D45" r:id="rId4"/>
    <hyperlink ref="D52" r:id="rId5"/>
  </hyperlinks>
  <printOptions horizontalCentered="1"/>
  <pageMargins left="0.15748031496062992" right="0.15748031496062992" top="0.19685039370078741" bottom="0.19685039370078741" header="0" footer="0"/>
  <pageSetup paperSize="9" orientation="portrait" r:id="rId6"/>
  <headerFooter alignWithMargins="0"/>
  <drawing r:id="rId7"/>
</worksheet>
</file>

<file path=xl/worksheets/sheet3.xml><?xml version="1.0" encoding="utf-8"?>
<worksheet xmlns="http://schemas.openxmlformats.org/spreadsheetml/2006/main" xmlns:r="http://schemas.openxmlformats.org/officeDocument/2006/relationships">
  <sheetPr codeName="Folha21" enableFormatConditionsCalculation="0">
    <tabColor indexed="47"/>
  </sheetPr>
  <dimension ref="A1:T57"/>
  <sheetViews>
    <sheetView showRuler="0" topLeftCell="A13" workbookViewId="0">
      <selection activeCell="Q30" sqref="Q30"/>
    </sheetView>
  </sheetViews>
  <sheetFormatPr defaultRowHeight="12.75"/>
  <cols>
    <col min="1" max="1" width="1" style="70" customWidth="1"/>
    <col min="2" max="2" width="2.5703125" style="70" customWidth="1"/>
    <col min="3" max="3" width="4.28515625" style="70" customWidth="1"/>
    <col min="4" max="4" width="6" style="70" customWidth="1"/>
    <col min="5" max="5" width="10.7109375" style="70" customWidth="1"/>
    <col min="6" max="6" width="0.5703125" style="70" customWidth="1"/>
    <col min="7" max="7" width="13" style="70" customWidth="1"/>
    <col min="8" max="8" width="5.5703125" style="70" customWidth="1"/>
    <col min="9" max="9" width="2.5703125" style="70" customWidth="1"/>
    <col min="10" max="10" width="18.42578125" style="70" customWidth="1"/>
    <col min="11" max="11" width="11.7109375" style="70" customWidth="1"/>
    <col min="12" max="12" width="18.5703125" style="70" customWidth="1"/>
    <col min="13" max="13" width="2.7109375" style="70" customWidth="1"/>
    <col min="14" max="14" width="2.42578125" style="70" customWidth="1"/>
    <col min="15" max="15" width="1" style="70" customWidth="1"/>
    <col min="16" max="18" width="9.140625" style="70"/>
    <col min="19" max="19" width="8.85546875" style="70" customWidth="1"/>
    <col min="20" max="16384" width="9.140625" style="70"/>
  </cols>
  <sheetData>
    <row r="1" spans="1:15" ht="13.5" customHeight="1">
      <c r="A1" s="64"/>
      <c r="B1" s="67"/>
      <c r="C1" s="188" t="s">
        <v>25</v>
      </c>
      <c r="D1" s="65"/>
      <c r="E1" s="65"/>
      <c r="F1" s="66"/>
      <c r="G1" s="66"/>
      <c r="H1" s="66"/>
      <c r="I1" s="66"/>
      <c r="J1" s="66"/>
      <c r="K1" s="66"/>
      <c r="L1" s="66"/>
      <c r="M1" s="189"/>
      <c r="N1" s="189"/>
      <c r="O1" s="69"/>
    </row>
    <row r="2" spans="1:15" ht="13.5" customHeight="1">
      <c r="A2" s="64"/>
      <c r="B2" s="187"/>
      <c r="C2" s="71"/>
      <c r="D2" s="71"/>
      <c r="E2" s="71"/>
      <c r="F2" s="71"/>
      <c r="G2" s="71"/>
      <c r="H2" s="68"/>
      <c r="I2" s="68"/>
      <c r="J2" s="68"/>
      <c r="K2" s="68"/>
      <c r="L2" s="68"/>
      <c r="M2" s="68"/>
      <c r="N2" s="183"/>
      <c r="O2" s="72"/>
    </row>
    <row r="3" spans="1:15" s="76" customFormat="1" ht="11.25" customHeight="1">
      <c r="A3" s="73"/>
      <c r="B3" s="74"/>
      <c r="C3" s="1479" t="s">
        <v>77</v>
      </c>
      <c r="D3" s="1479"/>
      <c r="E3" s="1479"/>
      <c r="F3" s="1479"/>
      <c r="G3" s="1479"/>
      <c r="H3" s="1479"/>
      <c r="I3" s="1479"/>
      <c r="J3" s="1479"/>
      <c r="K3" s="1479"/>
      <c r="L3" s="1479"/>
      <c r="M3" s="1479"/>
      <c r="N3" s="184"/>
      <c r="O3" s="75"/>
    </row>
    <row r="4" spans="1:15" s="76" customFormat="1" ht="11.25">
      <c r="A4" s="73"/>
      <c r="B4" s="74"/>
      <c r="C4" s="1479"/>
      <c r="D4" s="1479"/>
      <c r="E4" s="1479"/>
      <c r="F4" s="1479"/>
      <c r="G4" s="1479"/>
      <c r="H4" s="1479"/>
      <c r="I4" s="1479"/>
      <c r="J4" s="1479"/>
      <c r="K4" s="1479"/>
      <c r="L4" s="1479"/>
      <c r="M4" s="1479"/>
      <c r="N4" s="184"/>
      <c r="O4" s="75"/>
    </row>
    <row r="5" spans="1:15" s="76" customFormat="1" ht="5.25" customHeight="1">
      <c r="A5" s="73"/>
      <c r="B5" s="74"/>
      <c r="C5" s="77"/>
      <c r="D5" s="77"/>
      <c r="E5" s="77"/>
      <c r="F5" s="77"/>
      <c r="G5" s="77"/>
      <c r="H5" s="77"/>
      <c r="I5" s="77"/>
      <c r="J5" s="74"/>
      <c r="K5" s="74"/>
      <c r="L5" s="74"/>
      <c r="M5" s="78"/>
      <c r="N5" s="184"/>
      <c r="O5" s="75"/>
    </row>
    <row r="6" spans="1:15" s="76" customFormat="1" ht="18" customHeight="1">
      <c r="A6" s="73"/>
      <c r="B6" s="74"/>
      <c r="C6" s="79"/>
      <c r="D6" s="1480" t="s">
        <v>60</v>
      </c>
      <c r="E6" s="1480"/>
      <c r="F6" s="1480"/>
      <c r="G6" s="1480"/>
      <c r="H6" s="1480"/>
      <c r="I6" s="1480"/>
      <c r="J6" s="1480"/>
      <c r="K6" s="1480"/>
      <c r="L6" s="1480"/>
      <c r="M6" s="1480"/>
      <c r="N6" s="184"/>
      <c r="O6" s="75"/>
    </row>
    <row r="7" spans="1:15" s="76" customFormat="1" ht="4.5" customHeight="1">
      <c r="A7" s="73"/>
      <c r="B7" s="74"/>
      <c r="C7" s="79"/>
      <c r="D7" s="185"/>
      <c r="E7" s="185"/>
      <c r="F7" s="185"/>
      <c r="G7" s="185"/>
      <c r="H7" s="185"/>
      <c r="I7" s="185"/>
      <c r="J7" s="185"/>
      <c r="K7" s="185"/>
      <c r="L7" s="185"/>
      <c r="M7" s="185"/>
      <c r="N7" s="184"/>
      <c r="O7" s="75"/>
    </row>
    <row r="8" spans="1:15" s="76" customFormat="1" ht="56.25" customHeight="1">
      <c r="A8" s="73"/>
      <c r="B8" s="74"/>
      <c r="C8" s="79"/>
      <c r="D8" s="1482" t="s">
        <v>78</v>
      </c>
      <c r="E8" s="1480"/>
      <c r="F8" s="1480"/>
      <c r="G8" s="1480"/>
      <c r="H8" s="1480"/>
      <c r="I8" s="1480"/>
      <c r="J8" s="1480"/>
      <c r="K8" s="1480"/>
      <c r="L8" s="1480"/>
      <c r="M8" s="1480"/>
      <c r="N8" s="184"/>
      <c r="O8" s="75"/>
    </row>
    <row r="9" spans="1:15" s="76" customFormat="1" ht="4.5" customHeight="1">
      <c r="A9" s="73"/>
      <c r="B9" s="74"/>
      <c r="C9" s="77"/>
      <c r="D9" s="77"/>
      <c r="E9" s="77"/>
      <c r="F9" s="77"/>
      <c r="G9" s="77"/>
      <c r="H9" s="77"/>
      <c r="I9" s="77"/>
      <c r="J9" s="74"/>
      <c r="K9" s="74"/>
      <c r="L9" s="74"/>
      <c r="M9" s="78"/>
      <c r="N9" s="184"/>
      <c r="O9" s="75"/>
    </row>
    <row r="10" spans="1:15" s="76" customFormat="1" ht="90" customHeight="1">
      <c r="A10" s="73"/>
      <c r="B10" s="74"/>
      <c r="C10" s="77"/>
      <c r="D10" s="1482" t="s">
        <v>79</v>
      </c>
      <c r="E10" s="1480"/>
      <c r="F10" s="1480"/>
      <c r="G10" s="1480"/>
      <c r="H10" s="1480"/>
      <c r="I10" s="1480"/>
      <c r="J10" s="1480"/>
      <c r="K10" s="1480"/>
      <c r="L10" s="1480"/>
      <c r="M10" s="1480"/>
      <c r="N10" s="184"/>
      <c r="O10" s="75"/>
    </row>
    <row r="11" spans="1:15" s="76" customFormat="1" ht="4.5" customHeight="1">
      <c r="A11" s="73"/>
      <c r="B11" s="74"/>
      <c r="C11" s="77"/>
      <c r="D11" s="77"/>
      <c r="E11" s="77"/>
      <c r="F11" s="77"/>
      <c r="G11" s="77"/>
      <c r="H11" s="77"/>
      <c r="I11" s="77"/>
      <c r="J11" s="74"/>
      <c r="K11" s="74"/>
      <c r="L11" s="74"/>
      <c r="M11" s="78"/>
      <c r="N11" s="184"/>
      <c r="O11" s="75"/>
    </row>
    <row r="12" spans="1:15" s="76" customFormat="1" ht="67.5" customHeight="1">
      <c r="A12" s="73"/>
      <c r="B12" s="74"/>
      <c r="C12" s="77"/>
      <c r="D12" s="1481" t="s">
        <v>69</v>
      </c>
      <c r="E12" s="1481"/>
      <c r="F12" s="1481"/>
      <c r="G12" s="1481"/>
      <c r="H12" s="1481"/>
      <c r="I12" s="1481"/>
      <c r="J12" s="1481"/>
      <c r="K12" s="1481"/>
      <c r="L12" s="1481"/>
      <c r="M12" s="1481"/>
      <c r="N12" s="184"/>
      <c r="O12" s="75"/>
    </row>
    <row r="13" spans="1:15" s="76" customFormat="1" ht="4.5" customHeight="1">
      <c r="A13" s="73"/>
      <c r="B13" s="74"/>
      <c r="C13" s="77"/>
      <c r="D13" s="185"/>
      <c r="E13" s="185"/>
      <c r="F13" s="185"/>
      <c r="G13" s="185"/>
      <c r="H13" s="185"/>
      <c r="I13" s="185"/>
      <c r="J13" s="185"/>
      <c r="K13" s="185"/>
      <c r="L13" s="185"/>
      <c r="M13" s="185"/>
      <c r="N13" s="184"/>
      <c r="O13" s="75"/>
    </row>
    <row r="14" spans="1:15" s="76" customFormat="1" ht="53.25" customHeight="1">
      <c r="A14" s="73"/>
      <c r="B14" s="74"/>
      <c r="C14" s="77"/>
      <c r="D14" s="1480" t="s">
        <v>70</v>
      </c>
      <c r="E14" s="1480"/>
      <c r="F14" s="1480"/>
      <c r="G14" s="1480"/>
      <c r="H14" s="1480"/>
      <c r="I14" s="1480"/>
      <c r="J14" s="1480"/>
      <c r="K14" s="1480"/>
      <c r="L14" s="1480"/>
      <c r="M14" s="1480"/>
      <c r="N14" s="184"/>
      <c r="O14" s="75"/>
    </row>
    <row r="15" spans="1:15" s="76" customFormat="1" ht="4.5" customHeight="1">
      <c r="A15" s="73"/>
      <c r="B15" s="74"/>
      <c r="C15" s="77"/>
      <c r="D15" s="185"/>
      <c r="E15" s="185"/>
      <c r="F15" s="185"/>
      <c r="G15" s="185"/>
      <c r="H15" s="185"/>
      <c r="I15" s="185"/>
      <c r="J15" s="185"/>
      <c r="K15" s="185"/>
      <c r="L15" s="185"/>
      <c r="M15" s="185"/>
      <c r="N15" s="184"/>
      <c r="O15" s="75"/>
    </row>
    <row r="16" spans="1:15" s="76" customFormat="1" ht="23.25" customHeight="1">
      <c r="A16" s="73"/>
      <c r="B16" s="74"/>
      <c r="C16" s="77"/>
      <c r="D16" s="1480" t="s">
        <v>71</v>
      </c>
      <c r="E16" s="1480"/>
      <c r="F16" s="1480"/>
      <c r="G16" s="1480"/>
      <c r="H16" s="1480"/>
      <c r="I16" s="1480"/>
      <c r="J16" s="1480"/>
      <c r="K16" s="1480"/>
      <c r="L16" s="1480"/>
      <c r="M16" s="1480"/>
      <c r="N16" s="184"/>
      <c r="O16" s="75"/>
    </row>
    <row r="17" spans="1:15" s="76" customFormat="1" ht="4.5" customHeight="1">
      <c r="A17" s="73"/>
      <c r="B17" s="74"/>
      <c r="C17" s="77"/>
      <c r="D17" s="185"/>
      <c r="E17" s="185"/>
      <c r="F17" s="185"/>
      <c r="G17" s="185"/>
      <c r="H17" s="185"/>
      <c r="I17" s="185"/>
      <c r="J17" s="185"/>
      <c r="K17" s="185"/>
      <c r="L17" s="185"/>
      <c r="M17" s="185"/>
      <c r="N17" s="184"/>
      <c r="O17" s="75"/>
    </row>
    <row r="18" spans="1:15" s="76" customFormat="1" ht="23.25" customHeight="1">
      <c r="A18" s="73"/>
      <c r="B18" s="74"/>
      <c r="C18" s="77"/>
      <c r="D18" s="1480" t="s">
        <v>61</v>
      </c>
      <c r="E18" s="1480"/>
      <c r="F18" s="1480"/>
      <c r="G18" s="1480"/>
      <c r="H18" s="1480"/>
      <c r="I18" s="1480"/>
      <c r="J18" s="1480"/>
      <c r="K18" s="1480"/>
      <c r="L18" s="1480"/>
      <c r="M18" s="1480"/>
      <c r="N18" s="184"/>
      <c r="O18" s="75"/>
    </row>
    <row r="19" spans="1:15" s="76" customFormat="1" ht="4.5" customHeight="1">
      <c r="A19" s="73"/>
      <c r="B19" s="74"/>
      <c r="C19" s="77"/>
      <c r="D19" s="185"/>
      <c r="E19" s="185"/>
      <c r="F19" s="185"/>
      <c r="G19" s="185"/>
      <c r="H19" s="185"/>
      <c r="I19" s="185"/>
      <c r="J19" s="185"/>
      <c r="K19" s="185"/>
      <c r="L19" s="185"/>
      <c r="M19" s="185"/>
      <c r="N19" s="184"/>
      <c r="O19" s="75"/>
    </row>
    <row r="20" spans="1:15" s="76" customFormat="1" ht="23.25" customHeight="1">
      <c r="A20" s="73"/>
      <c r="B20" s="74"/>
      <c r="C20" s="77"/>
      <c r="D20" s="1482" t="s">
        <v>72</v>
      </c>
      <c r="E20" s="1480"/>
      <c r="F20" s="1480"/>
      <c r="G20" s="1480"/>
      <c r="H20" s="1480"/>
      <c r="I20" s="1480"/>
      <c r="J20" s="1480"/>
      <c r="K20" s="1480"/>
      <c r="L20" s="1480"/>
      <c r="M20" s="1480"/>
      <c r="N20" s="184"/>
      <c r="O20" s="75"/>
    </row>
    <row r="21" spans="1:15" s="76" customFormat="1" ht="4.5" customHeight="1">
      <c r="A21" s="73"/>
      <c r="B21" s="74"/>
      <c r="C21" s="77"/>
      <c r="D21" s="185"/>
      <c r="E21" s="185"/>
      <c r="F21" s="185"/>
      <c r="G21" s="185"/>
      <c r="H21" s="185"/>
      <c r="I21" s="185"/>
      <c r="J21" s="185"/>
      <c r="K21" s="185"/>
      <c r="L21" s="185"/>
      <c r="M21" s="185"/>
      <c r="N21" s="184"/>
      <c r="O21" s="75"/>
    </row>
    <row r="22" spans="1:15" s="76" customFormat="1" ht="14.25" customHeight="1">
      <c r="A22" s="73"/>
      <c r="B22" s="74"/>
      <c r="C22" s="77"/>
      <c r="D22" s="1480" t="s">
        <v>62</v>
      </c>
      <c r="E22" s="1480"/>
      <c r="F22" s="1480"/>
      <c r="G22" s="1480"/>
      <c r="H22" s="1480"/>
      <c r="I22" s="1480"/>
      <c r="J22" s="1480"/>
      <c r="K22" s="1480"/>
      <c r="L22" s="1480"/>
      <c r="M22" s="1480"/>
      <c r="N22" s="184"/>
      <c r="O22" s="75"/>
    </row>
    <row r="23" spans="1:15" s="76" customFormat="1" ht="4.5" customHeight="1">
      <c r="A23" s="73"/>
      <c r="B23" s="74"/>
      <c r="C23" s="77"/>
      <c r="D23" s="185"/>
      <c r="E23" s="185"/>
      <c r="F23" s="185"/>
      <c r="G23" s="185"/>
      <c r="H23" s="185"/>
      <c r="I23" s="185"/>
      <c r="J23" s="185"/>
      <c r="K23" s="185"/>
      <c r="L23" s="185"/>
      <c r="M23" s="185"/>
      <c r="N23" s="184"/>
      <c r="O23" s="75"/>
    </row>
    <row r="24" spans="1:15" s="76" customFormat="1" ht="32.25" customHeight="1">
      <c r="A24" s="73"/>
      <c r="B24" s="74"/>
      <c r="C24" s="77"/>
      <c r="D24" s="1480" t="s">
        <v>59</v>
      </c>
      <c r="E24" s="1480"/>
      <c r="F24" s="1480"/>
      <c r="G24" s="1480"/>
      <c r="H24" s="1480"/>
      <c r="I24" s="1480"/>
      <c r="J24" s="1480"/>
      <c r="K24" s="1480"/>
      <c r="L24" s="1480"/>
      <c r="M24" s="1480"/>
      <c r="N24" s="184"/>
      <c r="O24" s="75"/>
    </row>
    <row r="25" spans="1:15" s="76" customFormat="1" ht="4.5" customHeight="1">
      <c r="A25" s="73"/>
      <c r="B25" s="74"/>
      <c r="C25" s="77"/>
      <c r="D25" s="185"/>
      <c r="E25" s="185"/>
      <c r="F25" s="185"/>
      <c r="G25" s="185"/>
      <c r="H25" s="185"/>
      <c r="I25" s="185"/>
      <c r="J25" s="185"/>
      <c r="K25" s="185"/>
      <c r="L25" s="185"/>
      <c r="M25" s="185"/>
      <c r="N25" s="184"/>
      <c r="O25" s="75"/>
    </row>
    <row r="26" spans="1:15" s="76" customFormat="1" ht="45" customHeight="1">
      <c r="A26" s="73"/>
      <c r="B26" s="74"/>
      <c r="C26" s="77"/>
      <c r="D26" s="1480" t="s">
        <v>73</v>
      </c>
      <c r="E26" s="1480"/>
      <c r="F26" s="1480"/>
      <c r="G26" s="1480"/>
      <c r="H26" s="1480"/>
      <c r="I26" s="1480"/>
      <c r="J26" s="1480"/>
      <c r="K26" s="1480"/>
      <c r="L26" s="1480"/>
      <c r="M26" s="1480"/>
      <c r="N26" s="184"/>
      <c r="O26" s="75"/>
    </row>
    <row r="27" spans="1:15" s="76" customFormat="1" ht="4.5" customHeight="1">
      <c r="A27" s="73"/>
      <c r="B27" s="74"/>
      <c r="C27" s="77"/>
      <c r="D27" s="185"/>
      <c r="E27" s="185"/>
      <c r="F27" s="185"/>
      <c r="G27" s="185"/>
      <c r="H27" s="185"/>
      <c r="I27" s="185"/>
      <c r="J27" s="185"/>
      <c r="K27" s="185"/>
      <c r="L27" s="185"/>
      <c r="M27" s="185"/>
      <c r="N27" s="184"/>
      <c r="O27" s="75"/>
    </row>
    <row r="28" spans="1:15" s="76" customFormat="1" ht="77.25" customHeight="1">
      <c r="A28" s="73"/>
      <c r="B28" s="74"/>
      <c r="C28" s="77"/>
      <c r="D28" s="1482" t="s">
        <v>74</v>
      </c>
      <c r="E28" s="1482"/>
      <c r="F28" s="1482"/>
      <c r="G28" s="1482"/>
      <c r="H28" s="1482"/>
      <c r="I28" s="1482"/>
      <c r="J28" s="1482"/>
      <c r="K28" s="1482"/>
      <c r="L28" s="1482"/>
      <c r="M28" s="1482"/>
      <c r="N28" s="184"/>
      <c r="O28" s="75"/>
    </row>
    <row r="29" spans="1:15" s="76" customFormat="1" ht="4.5" customHeight="1">
      <c r="A29" s="73"/>
      <c r="B29" s="74"/>
      <c r="C29" s="77"/>
      <c r="D29" s="98"/>
      <c r="E29" s="98"/>
      <c r="F29" s="98"/>
      <c r="G29" s="98"/>
      <c r="H29" s="98"/>
      <c r="I29" s="98"/>
      <c r="J29" s="99"/>
      <c r="K29" s="99"/>
      <c r="L29" s="99"/>
      <c r="M29" s="100"/>
      <c r="N29" s="184"/>
      <c r="O29" s="75"/>
    </row>
    <row r="30" spans="1:15" s="76" customFormat="1" ht="57" customHeight="1">
      <c r="A30" s="73"/>
      <c r="B30" s="74"/>
      <c r="C30" s="79"/>
      <c r="D30" s="1480" t="s">
        <v>76</v>
      </c>
      <c r="E30" s="1489"/>
      <c r="F30" s="1489"/>
      <c r="G30" s="1489"/>
      <c r="H30" s="1489"/>
      <c r="I30" s="1489"/>
      <c r="J30" s="1489"/>
      <c r="K30" s="1489"/>
      <c r="L30" s="1489"/>
      <c r="M30" s="1489"/>
      <c r="N30" s="184"/>
      <c r="O30" s="75"/>
    </row>
    <row r="31" spans="1:15" s="76" customFormat="1" ht="4.5" customHeight="1">
      <c r="A31" s="73"/>
      <c r="B31" s="74"/>
      <c r="C31" s="79"/>
      <c r="D31" s="101"/>
      <c r="E31" s="101"/>
      <c r="F31" s="101"/>
      <c r="G31" s="101"/>
      <c r="H31" s="101"/>
      <c r="I31" s="101"/>
      <c r="J31" s="101"/>
      <c r="K31" s="101"/>
      <c r="L31" s="101"/>
      <c r="M31" s="101"/>
      <c r="N31" s="184"/>
      <c r="O31" s="75"/>
    </row>
    <row r="32" spans="1:15" s="76" customFormat="1" ht="34.5" customHeight="1">
      <c r="A32" s="73"/>
      <c r="B32" s="74"/>
      <c r="C32" s="79"/>
      <c r="D32" s="1480" t="s">
        <v>75</v>
      </c>
      <c r="E32" s="1489"/>
      <c r="F32" s="1489"/>
      <c r="G32" s="1489"/>
      <c r="H32" s="1489"/>
      <c r="I32" s="1489"/>
      <c r="J32" s="1489"/>
      <c r="K32" s="1489"/>
      <c r="L32" s="1489"/>
      <c r="M32" s="1489"/>
      <c r="N32" s="184"/>
      <c r="O32" s="75"/>
    </row>
    <row r="33" spans="1:20" s="76" customFormat="1" ht="4.5" customHeight="1">
      <c r="A33" s="73"/>
      <c r="B33" s="74"/>
      <c r="C33" s="81"/>
      <c r="D33" s="186"/>
      <c r="E33" s="186"/>
      <c r="F33" s="186"/>
      <c r="G33" s="186"/>
      <c r="H33" s="186"/>
      <c r="I33" s="186"/>
      <c r="J33" s="186"/>
      <c r="K33" s="186"/>
      <c r="L33" s="186"/>
      <c r="M33" s="186"/>
      <c r="N33" s="184"/>
      <c r="O33" s="75"/>
      <c r="Q33" s="109"/>
    </row>
    <row r="34" spans="1:20" s="76" customFormat="1" ht="13.5" customHeight="1">
      <c r="A34" s="73"/>
      <c r="B34" s="74"/>
      <c r="C34" s="81"/>
      <c r="D34" s="85"/>
      <c r="E34" s="85"/>
      <c r="F34" s="85"/>
      <c r="G34" s="86"/>
      <c r="H34" s="87" t="s">
        <v>21</v>
      </c>
      <c r="I34" s="88"/>
      <c r="J34" s="84"/>
      <c r="K34" s="86"/>
      <c r="L34" s="87" t="s">
        <v>29</v>
      </c>
      <c r="M34" s="88"/>
      <c r="N34" s="184"/>
      <c r="O34" s="75"/>
    </row>
    <row r="35" spans="1:20" s="76" customFormat="1" ht="6" customHeight="1">
      <c r="A35" s="73"/>
      <c r="B35" s="74"/>
      <c r="C35" s="81"/>
      <c r="D35" s="89"/>
      <c r="E35" s="82"/>
      <c r="F35" s="82"/>
      <c r="G35" s="84"/>
      <c r="H35" s="83"/>
      <c r="I35" s="84"/>
      <c r="J35" s="84"/>
      <c r="K35" s="90"/>
      <c r="L35" s="84"/>
      <c r="M35" s="84"/>
      <c r="N35" s="184"/>
      <c r="O35" s="75"/>
    </row>
    <row r="36" spans="1:20" s="76" customFormat="1" ht="11.25">
      <c r="A36" s="73"/>
      <c r="B36" s="74"/>
      <c r="C36" s="80"/>
      <c r="D36" s="91" t="s">
        <v>52</v>
      </c>
      <c r="E36" s="82" t="s">
        <v>42</v>
      </c>
      <c r="F36" s="82"/>
      <c r="G36" s="82"/>
      <c r="H36" s="83"/>
      <c r="I36" s="82"/>
      <c r="J36" s="84"/>
      <c r="K36" s="92"/>
      <c r="L36" s="84"/>
      <c r="M36" s="84"/>
      <c r="N36" s="184"/>
      <c r="O36" s="75"/>
    </row>
    <row r="37" spans="1:20" s="76" customFormat="1">
      <c r="A37" s="73"/>
      <c r="B37" s="74"/>
      <c r="C37" s="81"/>
      <c r="D37" s="91" t="s">
        <v>5</v>
      </c>
      <c r="E37" s="82" t="s">
        <v>43</v>
      </c>
      <c r="F37" s="82"/>
      <c r="G37" s="84"/>
      <c r="H37" s="83"/>
      <c r="I37" s="84"/>
      <c r="J37" s="84"/>
      <c r="K37" s="1487" t="str">
        <f>MID(capa!C56,23,30)</f>
        <v>27 de março de 2012</v>
      </c>
      <c r="L37" s="1488"/>
      <c r="M37" s="84"/>
      <c r="N37" s="184"/>
      <c r="O37" s="75"/>
      <c r="Q37" s="1483" t="s">
        <v>18</v>
      </c>
      <c r="R37" s="1483"/>
      <c r="S37" s="1483"/>
      <c r="T37" s="1483"/>
    </row>
    <row r="38" spans="1:20" s="76" customFormat="1" ht="11.25">
      <c r="A38" s="73"/>
      <c r="B38" s="74"/>
      <c r="C38" s="81"/>
      <c r="D38" s="91" t="s">
        <v>47</v>
      </c>
      <c r="E38" s="82" t="s">
        <v>45</v>
      </c>
      <c r="F38" s="82"/>
      <c r="G38" s="84"/>
      <c r="H38" s="83"/>
      <c r="I38" s="84"/>
      <c r="J38" s="84"/>
      <c r="K38" s="92"/>
      <c r="L38" s="84"/>
      <c r="M38" s="84"/>
      <c r="N38" s="184"/>
      <c r="O38" s="75"/>
      <c r="Q38" s="1483"/>
      <c r="R38" s="1483"/>
      <c r="S38" s="1483"/>
      <c r="T38" s="1483"/>
    </row>
    <row r="39" spans="1:20" s="76" customFormat="1" ht="11.25">
      <c r="A39" s="73"/>
      <c r="B39" s="74"/>
      <c r="C39" s="80"/>
      <c r="D39" s="91" t="s">
        <v>48</v>
      </c>
      <c r="E39" s="82" t="s">
        <v>24</v>
      </c>
      <c r="F39" s="82"/>
      <c r="G39" s="82"/>
      <c r="H39" s="83"/>
      <c r="I39" s="82"/>
      <c r="J39" s="84"/>
      <c r="K39" s="92"/>
      <c r="L39" s="84"/>
      <c r="M39" s="84"/>
      <c r="N39" s="184"/>
      <c r="O39" s="75"/>
    </row>
    <row r="40" spans="1:20" s="76" customFormat="1" ht="11.25">
      <c r="A40" s="73"/>
      <c r="B40" s="74"/>
      <c r="C40" s="80"/>
      <c r="D40" s="91" t="s">
        <v>17</v>
      </c>
      <c r="E40" s="82" t="s">
        <v>7</v>
      </c>
      <c r="F40" s="82"/>
      <c r="G40" s="82"/>
      <c r="H40" s="83"/>
      <c r="I40" s="82"/>
      <c r="J40" s="84"/>
      <c r="K40" s="92"/>
      <c r="L40" s="84"/>
      <c r="M40" s="84"/>
      <c r="N40" s="184"/>
      <c r="O40" s="75"/>
    </row>
    <row r="41" spans="1:20" s="76" customFormat="1" ht="15" customHeight="1">
      <c r="A41" s="73"/>
      <c r="B41" s="74"/>
      <c r="C41" s="74"/>
      <c r="D41" s="74"/>
      <c r="E41" s="74"/>
      <c r="F41" s="74"/>
      <c r="G41" s="74"/>
      <c r="H41" s="74"/>
      <c r="I41" s="74"/>
      <c r="J41" s="74"/>
      <c r="K41" s="68"/>
      <c r="L41" s="74"/>
      <c r="M41" s="74"/>
      <c r="N41" s="184"/>
      <c r="O41" s="75"/>
    </row>
    <row r="42" spans="1:20" ht="13.5" customHeight="1">
      <c r="A42" s="64"/>
      <c r="B42" s="72"/>
      <c r="C42" s="69"/>
      <c r="D42" s="69"/>
      <c r="E42" s="52"/>
      <c r="F42" s="68"/>
      <c r="G42" s="68"/>
      <c r="H42" s="68"/>
      <c r="I42" s="68"/>
      <c r="J42" s="68"/>
      <c r="K42" s="1484" t="s">
        <v>339</v>
      </c>
      <c r="L42" s="1485"/>
      <c r="M42" s="1486"/>
      <c r="N42" s="97">
        <v>3</v>
      </c>
      <c r="O42" s="72"/>
    </row>
    <row r="53" spans="13:14" ht="8.25" customHeight="1"/>
    <row r="55" spans="13:14" ht="9" customHeight="1">
      <c r="N55" s="76"/>
    </row>
    <row r="56" spans="13:14" ht="8.25" customHeight="1">
      <c r="M56" s="93"/>
      <c r="N56" s="93"/>
    </row>
    <row r="57" spans="13:14" ht="9.75" customHeight="1"/>
  </sheetData>
  <customSheetViews>
    <customSheetView guid="{D8E90C30-C61D-40A7-989F-8651AA8E91E2}" showPageBreaks="1" printArea="1" showRuler="0">
      <selection activeCell="M6" sqref="M6"/>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showRuler="0" topLeftCell="A19">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87E9DA1B-1CEB-458D-87A5-C4E38BAE485A}" showPageBreaks="1" printArea="1" showRuler="0" topLeftCell="A19">
      <selection activeCell="EW151" sqref="EW151:FA155"/>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18">
    <mergeCell ref="Q37:T38"/>
    <mergeCell ref="K42:M42"/>
    <mergeCell ref="D6:M6"/>
    <mergeCell ref="D24:M24"/>
    <mergeCell ref="D20:M20"/>
    <mergeCell ref="K37:L37"/>
    <mergeCell ref="D30:M30"/>
    <mergeCell ref="D32:M32"/>
    <mergeCell ref="D18:M18"/>
    <mergeCell ref="D26:M26"/>
    <mergeCell ref="D16:M16"/>
    <mergeCell ref="D10:M10"/>
    <mergeCell ref="D28:M28"/>
    <mergeCell ref="C3:M4"/>
    <mergeCell ref="D22:M22"/>
    <mergeCell ref="D14:M14"/>
    <mergeCell ref="D12:M12"/>
    <mergeCell ref="D8:M8"/>
  </mergeCells>
  <phoneticPr fontId="2" type="noConversion"/>
  <printOptions horizontalCentered="1"/>
  <pageMargins left="0.15748031496062992" right="0.15748031496062992" top="0.19685039370078741" bottom="0.19685039370078741" header="0" footer="0"/>
  <pageSetup paperSize="9" orientation="portrait" r:id="rId4"/>
  <headerFooter alignWithMargins="0"/>
</worksheet>
</file>

<file path=xl/worksheets/sheet4.xml><?xml version="1.0" encoding="utf-8"?>
<worksheet xmlns="http://schemas.openxmlformats.org/spreadsheetml/2006/main" xmlns:r="http://schemas.openxmlformats.org/officeDocument/2006/relationships">
  <sheetPr>
    <tabColor rgb="FF008000"/>
  </sheetPr>
  <dimension ref="A1:AH76"/>
  <sheetViews>
    <sheetView showRuler="0" topLeftCell="A7" workbookViewId="0">
      <selection activeCell="C56" sqref="C56:E56"/>
    </sheetView>
  </sheetViews>
  <sheetFormatPr defaultRowHeight="12.75"/>
  <cols>
    <col min="1" max="1" width="1" style="360" customWidth="1"/>
    <col min="2" max="2" width="2.5703125" style="360" customWidth="1"/>
    <col min="3" max="3" width="1.28515625" style="360" customWidth="1"/>
    <col min="4" max="4" width="21.140625" style="360" customWidth="1"/>
    <col min="5" max="5" width="0.42578125" style="360" customWidth="1"/>
    <col min="6" max="6" width="8.140625" style="360" customWidth="1"/>
    <col min="7" max="7" width="0.42578125" style="360" customWidth="1"/>
    <col min="8" max="8" width="5.42578125" style="360" customWidth="1"/>
    <col min="9" max="9" width="0.42578125" style="360" customWidth="1"/>
    <col min="10" max="10" width="8.140625" style="360" customWidth="1"/>
    <col min="11" max="11" width="0.42578125" style="360" customWidth="1"/>
    <col min="12" max="12" width="5.42578125" style="360" customWidth="1"/>
    <col min="13" max="13" width="0.42578125" style="360" customWidth="1"/>
    <col min="14" max="14" width="8.140625" style="360" customWidth="1"/>
    <col min="15" max="15" width="0.42578125" style="360" customWidth="1"/>
    <col min="16" max="16" width="5.42578125" style="360" customWidth="1"/>
    <col min="17" max="17" width="0.42578125" style="360" customWidth="1"/>
    <col min="18" max="18" width="8.140625" style="360" customWidth="1"/>
    <col min="19" max="19" width="0.42578125" style="360" customWidth="1"/>
    <col min="20" max="20" width="5.42578125" style="360" customWidth="1"/>
    <col min="21" max="21" width="0.5703125" style="360" customWidth="1"/>
    <col min="22" max="22" width="8.140625" style="360" customWidth="1"/>
    <col min="23" max="23" width="0.42578125" style="360" customWidth="1"/>
    <col min="24" max="24" width="5.42578125" style="360" customWidth="1"/>
    <col min="25" max="25" width="2.5703125" style="360" customWidth="1"/>
    <col min="26" max="26" width="1" style="360" customWidth="1"/>
    <col min="27" max="16384" width="9.140625" style="360"/>
  </cols>
  <sheetData>
    <row r="1" spans="1:26" ht="13.5" customHeight="1" thickBot="1">
      <c r="A1" s="4"/>
      <c r="B1" s="29"/>
      <c r="C1" s="29"/>
      <c r="D1" s="610"/>
      <c r="E1" s="28"/>
      <c r="F1" s="29"/>
      <c r="G1" s="29"/>
      <c r="H1" s="29"/>
      <c r="I1" s="29"/>
      <c r="J1" s="29"/>
      <c r="K1" s="29"/>
      <c r="L1" s="29"/>
      <c r="M1" s="29"/>
      <c r="N1" s="1490" t="s">
        <v>377</v>
      </c>
      <c r="O1" s="1490"/>
      <c r="P1" s="1490"/>
      <c r="Q1" s="1490"/>
      <c r="R1" s="1490"/>
      <c r="S1" s="1490"/>
      <c r="T1" s="1490"/>
      <c r="U1" s="1490"/>
      <c r="V1" s="1490"/>
      <c r="W1" s="1490"/>
      <c r="X1" s="1491"/>
      <c r="Y1" s="470"/>
      <c r="Z1" s="4"/>
    </row>
    <row r="2" spans="1:26" ht="6" customHeight="1">
      <c r="A2" s="4"/>
      <c r="B2" s="30"/>
      <c r="C2" s="8"/>
      <c r="D2" s="8"/>
      <c r="E2" s="8"/>
      <c r="F2" s="8"/>
      <c r="G2" s="8"/>
      <c r="H2" s="8"/>
      <c r="I2" s="8"/>
      <c r="J2" s="8"/>
      <c r="K2" s="8"/>
      <c r="L2" s="8"/>
      <c r="M2" s="8"/>
      <c r="N2" s="8"/>
      <c r="O2" s="8"/>
      <c r="P2" s="8"/>
      <c r="Q2" s="8"/>
      <c r="R2" s="8"/>
      <c r="S2" s="8"/>
      <c r="T2" s="8"/>
      <c r="U2" s="8"/>
      <c r="V2" s="8"/>
      <c r="W2" s="8"/>
      <c r="X2" s="8"/>
      <c r="Y2" s="8"/>
      <c r="Z2" s="4"/>
    </row>
    <row r="3" spans="1:26" ht="13.5" customHeight="1" thickBot="1">
      <c r="A3" s="4"/>
      <c r="B3" s="30"/>
      <c r="D3" s="8"/>
      <c r="E3" s="8"/>
      <c r="F3" s="8"/>
      <c r="G3" s="8"/>
      <c r="H3" s="8"/>
      <c r="I3" s="8"/>
      <c r="J3" s="484"/>
      <c r="K3" s="8"/>
      <c r="L3" s="8"/>
      <c r="M3" s="8"/>
      <c r="N3" s="8"/>
      <c r="O3" s="8"/>
      <c r="P3" s="8"/>
      <c r="Q3" s="8"/>
      <c r="R3" s="8"/>
      <c r="S3" s="8"/>
      <c r="T3" s="8"/>
      <c r="U3" s="8"/>
      <c r="V3" s="1492" t="s">
        <v>106</v>
      </c>
      <c r="W3" s="1492"/>
      <c r="X3" s="1492"/>
      <c r="Y3" s="8"/>
      <c r="Z3" s="4"/>
    </row>
    <row r="4" spans="1:26" s="12" customFormat="1" ht="13.5" customHeight="1" thickBot="1">
      <c r="A4" s="11"/>
      <c r="B4" s="31"/>
      <c r="C4" s="358" t="s">
        <v>376</v>
      </c>
      <c r="D4" s="471"/>
      <c r="E4" s="471"/>
      <c r="F4" s="471"/>
      <c r="G4" s="471"/>
      <c r="H4" s="472"/>
      <c r="I4" s="472"/>
      <c r="J4" s="472"/>
      <c r="K4" s="472"/>
      <c r="L4" s="472"/>
      <c r="M4" s="472"/>
      <c r="N4" s="472"/>
      <c r="O4" s="472"/>
      <c r="P4" s="472"/>
      <c r="Q4" s="472"/>
      <c r="R4" s="472"/>
      <c r="S4" s="472"/>
      <c r="T4" s="472"/>
      <c r="U4" s="472"/>
      <c r="V4" s="473"/>
      <c r="W4" s="499"/>
      <c r="X4" s="473"/>
      <c r="Y4" s="8"/>
      <c r="Z4" s="11"/>
    </row>
    <row r="5" spans="1:26" ht="3.75" customHeight="1">
      <c r="A5" s="4"/>
      <c r="B5" s="313"/>
      <c r="C5" s="1493" t="s">
        <v>340</v>
      </c>
      <c r="D5" s="1494"/>
      <c r="E5" s="407"/>
      <c r="F5" s="590"/>
      <c r="G5" s="590"/>
      <c r="H5" s="590"/>
      <c r="I5" s="590"/>
      <c r="J5" s="590"/>
      <c r="K5" s="590"/>
      <c r="L5" s="590"/>
      <c r="M5" s="590"/>
      <c r="N5" s="590"/>
      <c r="O5" s="590"/>
      <c r="P5" s="590"/>
      <c r="Q5" s="590"/>
      <c r="S5" s="590"/>
      <c r="T5" s="590"/>
      <c r="U5" s="590"/>
      <c r="V5" s="590"/>
      <c r="W5" s="590"/>
      <c r="X5" s="590"/>
      <c r="Y5" s="8"/>
      <c r="Z5" s="4"/>
    </row>
    <row r="6" spans="1:26" ht="13.5" customHeight="1">
      <c r="A6" s="4"/>
      <c r="B6" s="313"/>
      <c r="C6" s="1495"/>
      <c r="D6" s="1495"/>
      <c r="E6" s="407"/>
      <c r="F6" s="1515">
        <v>2010</v>
      </c>
      <c r="G6" s="1515"/>
      <c r="H6" s="1515"/>
      <c r="I6" s="609"/>
      <c r="J6" s="1516">
        <v>2011</v>
      </c>
      <c r="K6" s="1517"/>
      <c r="L6" s="1517"/>
      <c r="M6" s="1517"/>
      <c r="N6" s="1517"/>
      <c r="O6" s="1517"/>
      <c r="P6" s="1517"/>
      <c r="Q6" s="1517"/>
      <c r="R6" s="1517"/>
      <c r="S6" s="1517"/>
      <c r="T6" s="1517"/>
      <c r="U6" s="1517"/>
      <c r="V6" s="1517"/>
      <c r="W6" s="1517"/>
      <c r="X6" s="1517"/>
      <c r="Y6" s="8"/>
      <c r="Z6" s="4"/>
    </row>
    <row r="7" spans="1:26">
      <c r="A7" s="4"/>
      <c r="B7" s="313"/>
      <c r="C7" s="407"/>
      <c r="D7" s="407"/>
      <c r="E7" s="1"/>
      <c r="F7" s="1504" t="s">
        <v>378</v>
      </c>
      <c r="G7" s="1504"/>
      <c r="H7" s="1504"/>
      <c r="I7" s="575"/>
      <c r="J7" s="1505" t="s">
        <v>379</v>
      </c>
      <c r="K7" s="1504"/>
      <c r="L7" s="1504"/>
      <c r="M7" s="406"/>
      <c r="N7" s="1506" t="s">
        <v>380</v>
      </c>
      <c r="O7" s="1506"/>
      <c r="P7" s="1506"/>
      <c r="Q7" s="406"/>
      <c r="R7" s="1506" t="s">
        <v>381</v>
      </c>
      <c r="S7" s="1506"/>
      <c r="T7" s="1506"/>
      <c r="U7" s="406"/>
      <c r="V7" s="1504" t="s">
        <v>378</v>
      </c>
      <c r="W7" s="1504"/>
      <c r="X7" s="1504"/>
      <c r="Y7" s="8"/>
      <c r="Z7" s="4"/>
    </row>
    <row r="8" spans="1:26" ht="3" hidden="1" customHeight="1">
      <c r="A8" s="4"/>
      <c r="B8" s="313"/>
      <c r="C8" s="407"/>
      <c r="D8" s="407"/>
      <c r="E8" s="1496"/>
      <c r="F8" s="1496"/>
      <c r="G8" s="1496"/>
      <c r="H8" s="1496"/>
      <c r="I8" s="608"/>
      <c r="J8" s="607"/>
      <c r="K8" s="406"/>
      <c r="L8" s="406"/>
      <c r="M8" s="606"/>
      <c r="N8" s="406"/>
      <c r="O8" s="406"/>
      <c r="P8" s="406"/>
      <c r="Q8" s="575"/>
      <c r="R8" s="605"/>
      <c r="S8" s="406"/>
      <c r="T8" s="406"/>
      <c r="U8" s="406"/>
      <c r="V8" s="406"/>
      <c r="W8" s="406"/>
      <c r="X8" s="406"/>
      <c r="Y8" s="8"/>
      <c r="Z8" s="4"/>
    </row>
    <row r="9" spans="1:26" s="480" customFormat="1" ht="14.25" customHeight="1">
      <c r="A9" s="356"/>
      <c r="B9" s="357"/>
      <c r="C9" s="1497" t="s">
        <v>3</v>
      </c>
      <c r="D9" s="1497"/>
      <c r="E9" s="527"/>
      <c r="F9" s="1498">
        <v>10642.2</v>
      </c>
      <c r="G9" s="1498"/>
      <c r="H9" s="1498"/>
      <c r="I9" s="577"/>
      <c r="J9" s="1499">
        <v>10641</v>
      </c>
      <c r="K9" s="1498"/>
      <c r="L9" s="1498"/>
      <c r="M9" s="577"/>
      <c r="N9" s="1498">
        <v>10643.3</v>
      </c>
      <c r="O9" s="1498"/>
      <c r="P9" s="1498"/>
      <c r="Q9" s="577"/>
      <c r="R9" s="1498">
        <v>10648.7</v>
      </c>
      <c r="S9" s="1498"/>
      <c r="T9" s="1498"/>
      <c r="U9" s="577"/>
      <c r="V9" s="1502">
        <v>10653.8</v>
      </c>
      <c r="W9" s="1502"/>
      <c r="X9" s="1502"/>
      <c r="Y9" s="8"/>
      <c r="Z9" s="356"/>
    </row>
    <row r="10" spans="1:26" ht="14.25" customHeight="1">
      <c r="A10" s="4"/>
      <c r="B10" s="30"/>
      <c r="C10" s="403" t="s">
        <v>105</v>
      </c>
      <c r="D10" s="23"/>
      <c r="E10" s="8"/>
      <c r="F10" s="1500">
        <v>5150</v>
      </c>
      <c r="G10" s="1500"/>
      <c r="H10" s="1500"/>
      <c r="I10" s="575"/>
      <c r="J10" s="1503">
        <v>5149.2</v>
      </c>
      <c r="K10" s="1500"/>
      <c r="L10" s="1500"/>
      <c r="M10" s="575"/>
      <c r="N10" s="1500">
        <v>5150.2</v>
      </c>
      <c r="O10" s="1500"/>
      <c r="P10" s="1500"/>
      <c r="Q10" s="575"/>
      <c r="R10" s="1500">
        <v>5152.7</v>
      </c>
      <c r="S10" s="1500"/>
      <c r="T10" s="1500"/>
      <c r="U10" s="575"/>
      <c r="V10" s="1501">
        <v>5154.8999999999996</v>
      </c>
      <c r="W10" s="1501"/>
      <c r="X10" s="1501"/>
      <c r="Y10" s="5"/>
      <c r="Z10" s="4"/>
    </row>
    <row r="11" spans="1:26" ht="14.25" customHeight="1">
      <c r="A11" s="4"/>
      <c r="B11" s="30"/>
      <c r="C11" s="403" t="s">
        <v>104</v>
      </c>
      <c r="D11" s="23"/>
      <c r="E11" s="8"/>
      <c r="F11" s="1500">
        <v>5492.3</v>
      </c>
      <c r="G11" s="1500"/>
      <c r="H11" s="1500"/>
      <c r="I11" s="575"/>
      <c r="J11" s="1503">
        <v>5491.8</v>
      </c>
      <c r="K11" s="1500"/>
      <c r="L11" s="1500"/>
      <c r="M11" s="575"/>
      <c r="N11" s="1500">
        <v>5493.1</v>
      </c>
      <c r="O11" s="1500"/>
      <c r="P11" s="1500"/>
      <c r="Q11" s="575"/>
      <c r="R11" s="1500">
        <v>5496</v>
      </c>
      <c r="S11" s="1500"/>
      <c r="T11" s="1500"/>
      <c r="U11" s="575"/>
      <c r="V11" s="1501">
        <v>5498.9</v>
      </c>
      <c r="W11" s="1501"/>
      <c r="X11" s="1501"/>
      <c r="Y11" s="5"/>
      <c r="Z11" s="4"/>
    </row>
    <row r="12" spans="1:26" ht="18" customHeight="1">
      <c r="A12" s="4"/>
      <c r="B12" s="30"/>
      <c r="C12" s="403" t="s">
        <v>375</v>
      </c>
      <c r="D12" s="604"/>
      <c r="E12" s="8"/>
      <c r="F12" s="1500">
        <v>1613</v>
      </c>
      <c r="G12" s="1500"/>
      <c r="H12" s="1500"/>
      <c r="I12" s="575"/>
      <c r="J12" s="1503">
        <v>1610.9</v>
      </c>
      <c r="K12" s="1500"/>
      <c r="L12" s="1500"/>
      <c r="M12" s="575"/>
      <c r="N12" s="1500">
        <v>1609.7</v>
      </c>
      <c r="O12" s="1500"/>
      <c r="P12" s="1500"/>
      <c r="Q12" s="575"/>
      <c r="R12" s="1500">
        <v>1609</v>
      </c>
      <c r="S12" s="1500"/>
      <c r="T12" s="1500"/>
      <c r="U12" s="575"/>
      <c r="V12" s="1501">
        <v>1608.2</v>
      </c>
      <c r="W12" s="1501"/>
      <c r="X12" s="1501"/>
      <c r="Y12" s="5"/>
      <c r="Z12" s="4"/>
    </row>
    <row r="13" spans="1:26" ht="14.25" customHeight="1">
      <c r="A13" s="4"/>
      <c r="B13" s="30"/>
      <c r="C13" s="403" t="s">
        <v>341</v>
      </c>
      <c r="D13" s="23"/>
      <c r="E13" s="8"/>
      <c r="F13" s="1500">
        <v>1151.5999999999999</v>
      </c>
      <c r="G13" s="1500"/>
      <c r="H13" s="1500"/>
      <c r="I13" s="575"/>
      <c r="J13" s="1503">
        <v>1152.4000000000001</v>
      </c>
      <c r="K13" s="1500"/>
      <c r="L13" s="1500"/>
      <c r="M13" s="575"/>
      <c r="N13" s="1500">
        <v>1145.9000000000001</v>
      </c>
      <c r="O13" s="1500"/>
      <c r="P13" s="1500"/>
      <c r="Q13" s="575"/>
      <c r="R13" s="1500">
        <v>1139.7</v>
      </c>
      <c r="S13" s="1500"/>
      <c r="T13" s="1500"/>
      <c r="U13" s="575"/>
      <c r="V13" s="1501">
        <v>1133.4000000000001</v>
      </c>
      <c r="W13" s="1501"/>
      <c r="X13" s="1501"/>
      <c r="Y13" s="5"/>
      <c r="Z13" s="4"/>
    </row>
    <row r="14" spans="1:26" ht="14.25" customHeight="1">
      <c r="A14" s="4"/>
      <c r="B14" s="30"/>
      <c r="C14" s="403" t="s">
        <v>342</v>
      </c>
      <c r="D14" s="23"/>
      <c r="E14" s="8"/>
      <c r="F14" s="1500">
        <v>3175.5</v>
      </c>
      <c r="G14" s="1500"/>
      <c r="H14" s="1500"/>
      <c r="I14" s="575"/>
      <c r="J14" s="1503">
        <v>3160.5</v>
      </c>
      <c r="K14" s="1500"/>
      <c r="L14" s="1500"/>
      <c r="M14" s="575"/>
      <c r="N14" s="1500">
        <v>3155</v>
      </c>
      <c r="O14" s="1500"/>
      <c r="P14" s="1500"/>
      <c r="Q14" s="575"/>
      <c r="R14" s="1500">
        <v>3150.3999999999996</v>
      </c>
      <c r="S14" s="1500"/>
      <c r="T14" s="1500"/>
      <c r="U14" s="575"/>
      <c r="V14" s="1501">
        <v>3145.6</v>
      </c>
      <c r="W14" s="1501"/>
      <c r="X14" s="1501"/>
      <c r="Y14" s="5"/>
      <c r="Z14" s="4"/>
    </row>
    <row r="15" spans="1:26" ht="14.25" customHeight="1">
      <c r="A15" s="4"/>
      <c r="B15" s="30"/>
      <c r="C15" s="403" t="s">
        <v>343</v>
      </c>
      <c r="D15" s="23"/>
      <c r="E15" s="8"/>
      <c r="F15" s="1500">
        <v>4702.3</v>
      </c>
      <c r="G15" s="1500"/>
      <c r="H15" s="1500"/>
      <c r="I15" s="575"/>
      <c r="J15" s="1503">
        <v>4717.1000000000004</v>
      </c>
      <c r="K15" s="1500"/>
      <c r="L15" s="1500"/>
      <c r="M15" s="575"/>
      <c r="N15" s="1500">
        <v>4732.7</v>
      </c>
      <c r="O15" s="1500"/>
      <c r="P15" s="1500"/>
      <c r="Q15" s="575"/>
      <c r="R15" s="1500">
        <v>4749.7</v>
      </c>
      <c r="S15" s="1500"/>
      <c r="T15" s="1500"/>
      <c r="U15" s="575"/>
      <c r="V15" s="1501">
        <v>4766.5</v>
      </c>
      <c r="W15" s="1501"/>
      <c r="X15" s="1501"/>
      <c r="Y15" s="5"/>
      <c r="Z15" s="4"/>
    </row>
    <row r="16" spans="1:26" s="480" customFormat="1" ht="18" customHeight="1">
      <c r="A16" s="356"/>
      <c r="B16" s="357"/>
      <c r="C16" s="1497" t="s">
        <v>374</v>
      </c>
      <c r="D16" s="1497"/>
      <c r="E16" s="527"/>
      <c r="F16" s="1498">
        <v>5567.7</v>
      </c>
      <c r="G16" s="1498"/>
      <c r="H16" s="1498"/>
      <c r="I16" s="577"/>
      <c r="J16" s="1499">
        <v>5554.8</v>
      </c>
      <c r="K16" s="1498"/>
      <c r="L16" s="1498"/>
      <c r="M16" s="577"/>
      <c r="N16" s="1498">
        <v>5568</v>
      </c>
      <c r="O16" s="1498"/>
      <c r="P16" s="1498"/>
      <c r="Q16" s="577"/>
      <c r="R16" s="1498">
        <v>5543.4</v>
      </c>
      <c r="S16" s="1498"/>
      <c r="T16" s="1498"/>
      <c r="U16" s="577"/>
      <c r="V16" s="1502">
        <v>5506.5</v>
      </c>
      <c r="W16" s="1502"/>
      <c r="X16" s="1502"/>
      <c r="Y16" s="479"/>
      <c r="Z16" s="356"/>
    </row>
    <row r="17" spans="1:34" ht="14.25" customHeight="1">
      <c r="A17" s="4"/>
      <c r="B17" s="30"/>
      <c r="C17" s="403" t="s">
        <v>105</v>
      </c>
      <c r="D17" s="23"/>
      <c r="E17" s="8"/>
      <c r="F17" s="1500">
        <v>2933.3</v>
      </c>
      <c r="G17" s="1500"/>
      <c r="H17" s="1500"/>
      <c r="I17" s="575"/>
      <c r="J17" s="1503">
        <v>2945.6</v>
      </c>
      <c r="K17" s="1500"/>
      <c r="L17" s="1500"/>
      <c r="M17" s="575"/>
      <c r="N17" s="1500">
        <v>2943.5</v>
      </c>
      <c r="O17" s="1500"/>
      <c r="P17" s="1500"/>
      <c r="Q17" s="575"/>
      <c r="R17" s="1500">
        <v>2952.4</v>
      </c>
      <c r="S17" s="1500"/>
      <c r="T17" s="1500"/>
      <c r="U17" s="575"/>
      <c r="V17" s="1501">
        <v>2920.6</v>
      </c>
      <c r="W17" s="1501"/>
      <c r="X17" s="1501"/>
      <c r="Y17" s="5"/>
      <c r="Z17" s="4"/>
    </row>
    <row r="18" spans="1:34" ht="14.25" customHeight="1">
      <c r="A18" s="4"/>
      <c r="B18" s="30"/>
      <c r="C18" s="403" t="s">
        <v>104</v>
      </c>
      <c r="D18" s="23"/>
      <c r="E18" s="8"/>
      <c r="F18" s="1500">
        <v>2634.5</v>
      </c>
      <c r="G18" s="1500"/>
      <c r="H18" s="1500"/>
      <c r="I18" s="575"/>
      <c r="J18" s="1503">
        <v>2609.1999999999998</v>
      </c>
      <c r="K18" s="1500"/>
      <c r="L18" s="1500"/>
      <c r="M18" s="575"/>
      <c r="N18" s="1500">
        <v>2624.5</v>
      </c>
      <c r="O18" s="1500"/>
      <c r="P18" s="1500"/>
      <c r="Q18" s="575"/>
      <c r="R18" s="1500">
        <v>2591</v>
      </c>
      <c r="S18" s="1500"/>
      <c r="T18" s="1500"/>
      <c r="U18" s="575"/>
      <c r="V18" s="1501">
        <v>2585.8000000000002</v>
      </c>
      <c r="W18" s="1501"/>
      <c r="X18" s="1501"/>
      <c r="Y18" s="5"/>
      <c r="Z18" s="4"/>
    </row>
    <row r="19" spans="1:34" ht="18" customHeight="1">
      <c r="A19" s="4"/>
      <c r="B19" s="30"/>
      <c r="C19" s="403" t="s">
        <v>341</v>
      </c>
      <c r="D19" s="23"/>
      <c r="E19" s="8"/>
      <c r="F19" s="1500">
        <v>415</v>
      </c>
      <c r="G19" s="1500"/>
      <c r="H19" s="1500"/>
      <c r="I19" s="575"/>
      <c r="J19" s="1503">
        <v>445.6</v>
      </c>
      <c r="K19" s="1500"/>
      <c r="L19" s="1500"/>
      <c r="M19" s="575"/>
      <c r="N19" s="1500">
        <v>427.7</v>
      </c>
      <c r="O19" s="1500"/>
      <c r="P19" s="1500"/>
      <c r="Q19" s="575"/>
      <c r="R19" s="1500">
        <v>460.6</v>
      </c>
      <c r="S19" s="1500"/>
      <c r="T19" s="1500"/>
      <c r="U19" s="575"/>
      <c r="V19" s="1501">
        <v>441.4</v>
      </c>
      <c r="W19" s="1501"/>
      <c r="X19" s="1501"/>
      <c r="Y19" s="5"/>
      <c r="Z19" s="4"/>
    </row>
    <row r="20" spans="1:34" ht="14.25" customHeight="1">
      <c r="A20" s="4"/>
      <c r="B20" s="30"/>
      <c r="C20" s="403" t="s">
        <v>342</v>
      </c>
      <c r="D20" s="23"/>
      <c r="E20" s="8"/>
      <c r="F20" s="1500">
        <v>2869.3</v>
      </c>
      <c r="G20" s="1500"/>
      <c r="H20" s="1500"/>
      <c r="I20" s="575"/>
      <c r="J20" s="1503">
        <v>2868.4</v>
      </c>
      <c r="K20" s="1500"/>
      <c r="L20" s="1500"/>
      <c r="M20" s="575"/>
      <c r="N20" s="1500">
        <v>2882.8</v>
      </c>
      <c r="O20" s="1500"/>
      <c r="P20" s="1500"/>
      <c r="Q20" s="575"/>
      <c r="R20" s="1500">
        <v>2849.3</v>
      </c>
      <c r="S20" s="1500"/>
      <c r="T20" s="1500"/>
      <c r="U20" s="575"/>
      <c r="V20" s="1501">
        <v>2844</v>
      </c>
      <c r="W20" s="1501"/>
      <c r="X20" s="1501"/>
      <c r="Y20" s="5"/>
      <c r="Z20" s="4"/>
    </row>
    <row r="21" spans="1:34" ht="14.25" customHeight="1">
      <c r="A21" s="4"/>
      <c r="B21" s="30"/>
      <c r="C21" s="403" t="s">
        <v>343</v>
      </c>
      <c r="D21" s="23"/>
      <c r="E21" s="8"/>
      <c r="F21" s="1500">
        <v>2283.5</v>
      </c>
      <c r="G21" s="1500"/>
      <c r="H21" s="1500"/>
      <c r="I21" s="575"/>
      <c r="J21" s="1503">
        <v>2240.9</v>
      </c>
      <c r="K21" s="1500"/>
      <c r="L21" s="1500"/>
      <c r="M21" s="575"/>
      <c r="N21" s="1500">
        <v>2257.5</v>
      </c>
      <c r="O21" s="1500"/>
      <c r="P21" s="1500"/>
      <c r="Q21" s="575"/>
      <c r="R21" s="1500">
        <v>2233.5</v>
      </c>
      <c r="S21" s="1500"/>
      <c r="T21" s="1500"/>
      <c r="U21" s="575"/>
      <c r="V21" s="1501">
        <v>2221.1</v>
      </c>
      <c r="W21" s="1501"/>
      <c r="X21" s="1501"/>
      <c r="Y21" s="5"/>
      <c r="Z21" s="4"/>
    </row>
    <row r="22" spans="1:34" s="600" customFormat="1" ht="18" customHeight="1">
      <c r="A22" s="441"/>
      <c r="B22" s="603"/>
      <c r="C22" s="1497" t="s">
        <v>660</v>
      </c>
      <c r="D22" s="1497"/>
      <c r="E22" s="602"/>
      <c r="F22" s="1507">
        <v>61.7</v>
      </c>
      <c r="G22" s="1507"/>
      <c r="H22" s="1507"/>
      <c r="I22" s="574"/>
      <c r="J22" s="1508">
        <v>61.5</v>
      </c>
      <c r="K22" s="1507"/>
      <c r="L22" s="1507"/>
      <c r="M22" s="574"/>
      <c r="N22" s="1507">
        <v>61.6</v>
      </c>
      <c r="O22" s="1507"/>
      <c r="P22" s="1507"/>
      <c r="Q22" s="574"/>
      <c r="R22" s="1507">
        <v>61.3</v>
      </c>
      <c r="S22" s="1507"/>
      <c r="T22" s="1507"/>
      <c r="U22" s="574"/>
      <c r="V22" s="1509">
        <v>60.9</v>
      </c>
      <c r="W22" s="1509"/>
      <c r="X22" s="1509"/>
      <c r="Y22" s="601"/>
      <c r="Z22" s="441"/>
    </row>
    <row r="23" spans="1:34" ht="14.25" customHeight="1">
      <c r="A23" s="4"/>
      <c r="B23" s="30"/>
      <c r="C23" s="403" t="s">
        <v>105</v>
      </c>
      <c r="D23" s="23"/>
      <c r="E23" s="8"/>
      <c r="F23" s="1500">
        <v>67.900000000000006</v>
      </c>
      <c r="G23" s="1500"/>
      <c r="H23" s="1500"/>
      <c r="I23" s="572"/>
      <c r="J23" s="1503">
        <v>68.099999999999994</v>
      </c>
      <c r="K23" s="1500"/>
      <c r="L23" s="1500"/>
      <c r="M23" s="572"/>
      <c r="N23" s="1500">
        <v>68.099999999999994</v>
      </c>
      <c r="O23" s="1500"/>
      <c r="P23" s="1500"/>
      <c r="Q23" s="572"/>
      <c r="R23" s="1500">
        <v>68.2</v>
      </c>
      <c r="S23" s="1500"/>
      <c r="T23" s="1500"/>
      <c r="U23" s="572"/>
      <c r="V23" s="1501">
        <v>67.400000000000006</v>
      </c>
      <c r="W23" s="1501"/>
      <c r="X23" s="1501"/>
      <c r="Y23" s="5"/>
      <c r="Z23" s="4"/>
    </row>
    <row r="24" spans="1:34" ht="14.25" customHeight="1">
      <c r="A24" s="4"/>
      <c r="B24" s="30"/>
      <c r="C24" s="403" t="s">
        <v>104</v>
      </c>
      <c r="D24" s="23"/>
      <c r="E24" s="8"/>
      <c r="F24" s="1500">
        <v>56</v>
      </c>
      <c r="G24" s="1500"/>
      <c r="H24" s="1500"/>
      <c r="I24" s="572"/>
      <c r="J24" s="1503">
        <v>55.4</v>
      </c>
      <c r="K24" s="1500"/>
      <c r="L24" s="1500"/>
      <c r="M24" s="572"/>
      <c r="N24" s="1500">
        <v>55.7</v>
      </c>
      <c r="O24" s="1500"/>
      <c r="P24" s="1500"/>
      <c r="Q24" s="572"/>
      <c r="R24" s="1500">
        <v>55</v>
      </c>
      <c r="S24" s="1500"/>
      <c r="T24" s="1500"/>
      <c r="U24" s="572"/>
      <c r="V24" s="1501">
        <v>54.8</v>
      </c>
      <c r="W24" s="1501"/>
      <c r="X24" s="1501"/>
      <c r="Y24" s="5"/>
      <c r="Z24" s="4"/>
    </row>
    <row r="25" spans="1:34" ht="18" customHeight="1">
      <c r="A25" s="4"/>
      <c r="B25" s="30"/>
      <c r="C25" s="403" t="s">
        <v>366</v>
      </c>
      <c r="D25" s="23"/>
      <c r="E25" s="8"/>
      <c r="F25" s="1500">
        <v>73.900000000000006</v>
      </c>
      <c r="G25" s="1500"/>
      <c r="H25" s="1500"/>
      <c r="I25" s="572"/>
      <c r="J25" s="1503">
        <v>74.3</v>
      </c>
      <c r="K25" s="1500"/>
      <c r="L25" s="1500"/>
      <c r="M25" s="572"/>
      <c r="N25" s="1500">
        <v>74.3</v>
      </c>
      <c r="O25" s="1500"/>
      <c r="P25" s="1500"/>
      <c r="Q25" s="572"/>
      <c r="R25" s="1500">
        <v>74.2</v>
      </c>
      <c r="S25" s="1500"/>
      <c r="T25" s="1500"/>
      <c r="U25" s="572"/>
      <c r="V25" s="1501">
        <v>73.7</v>
      </c>
      <c r="W25" s="1501"/>
      <c r="X25" s="1501"/>
      <c r="Y25" s="5"/>
      <c r="Z25" s="4"/>
    </row>
    <row r="26" spans="1:34" ht="14.25" customHeight="1">
      <c r="A26" s="4"/>
      <c r="B26" s="30"/>
      <c r="C26" s="403" t="s">
        <v>341</v>
      </c>
      <c r="D26" s="23"/>
      <c r="E26" s="8"/>
      <c r="F26" s="1500">
        <v>36</v>
      </c>
      <c r="G26" s="1500"/>
      <c r="H26" s="1500"/>
      <c r="I26" s="572"/>
      <c r="J26" s="1503">
        <v>38.700000000000003</v>
      </c>
      <c r="K26" s="1500"/>
      <c r="L26" s="1500"/>
      <c r="M26" s="572"/>
      <c r="N26" s="1500">
        <v>37.299999999999997</v>
      </c>
      <c r="O26" s="1500"/>
      <c r="P26" s="1500"/>
      <c r="Q26" s="572"/>
      <c r="R26" s="1500">
        <v>40.4</v>
      </c>
      <c r="S26" s="1500"/>
      <c r="T26" s="1500"/>
      <c r="U26" s="572"/>
      <c r="V26" s="1501">
        <v>38.9</v>
      </c>
      <c r="W26" s="1501"/>
      <c r="X26" s="1501"/>
      <c r="Y26" s="5"/>
      <c r="Z26" s="4"/>
    </row>
    <row r="27" spans="1:34" ht="14.25" customHeight="1">
      <c r="A27" s="4"/>
      <c r="B27" s="30"/>
      <c r="C27" s="403" t="s">
        <v>342</v>
      </c>
      <c r="D27" s="8"/>
      <c r="E27" s="8"/>
      <c r="F27" s="1510">
        <v>90.35742402771217</v>
      </c>
      <c r="G27" s="1510"/>
      <c r="H27" s="1510"/>
      <c r="I27" s="572"/>
      <c r="J27" s="1524">
        <v>90.757791488688497</v>
      </c>
      <c r="K27" s="1510"/>
      <c r="L27" s="1510"/>
      <c r="M27" s="572"/>
      <c r="N27" s="1510">
        <v>91.372424722662444</v>
      </c>
      <c r="O27" s="1510"/>
      <c r="P27" s="1510"/>
      <c r="Q27" s="572"/>
      <c r="R27" s="1510">
        <v>90.44248349415949</v>
      </c>
      <c r="S27" s="1510"/>
      <c r="T27" s="1510"/>
      <c r="U27" s="572"/>
      <c r="V27" s="1525">
        <v>90.4</v>
      </c>
      <c r="W27" s="1525"/>
      <c r="X27" s="1525"/>
      <c r="Y27" s="5"/>
      <c r="Z27" s="4"/>
    </row>
    <row r="28" spans="1:34" ht="14.25" customHeight="1">
      <c r="A28" s="4"/>
      <c r="B28" s="30"/>
      <c r="C28" s="403" t="s">
        <v>343</v>
      </c>
      <c r="D28" s="8"/>
      <c r="E28" s="8"/>
      <c r="F28" s="1510">
        <v>48.561342321842496</v>
      </c>
      <c r="G28" s="1510"/>
      <c r="H28" s="1510"/>
      <c r="I28" s="572"/>
      <c r="J28" s="1524">
        <v>47.505882851752133</v>
      </c>
      <c r="K28" s="1510"/>
      <c r="L28" s="1510"/>
      <c r="M28" s="572"/>
      <c r="N28" s="1510">
        <v>47.7000443721343</v>
      </c>
      <c r="O28" s="1510"/>
      <c r="P28" s="1510"/>
      <c r="Q28" s="572"/>
      <c r="R28" s="1510">
        <v>47.024022569846515</v>
      </c>
      <c r="S28" s="1510"/>
      <c r="T28" s="1510"/>
      <c r="U28" s="572"/>
      <c r="V28" s="1525">
        <v>46.6</v>
      </c>
      <c r="W28" s="1525"/>
      <c r="X28" s="1525"/>
      <c r="Y28" s="5"/>
      <c r="Z28" s="4"/>
    </row>
    <row r="29" spans="1:34" ht="13.5" customHeight="1">
      <c r="A29" s="4"/>
      <c r="B29" s="30"/>
      <c r="C29" s="599" t="s">
        <v>373</v>
      </c>
      <c r="D29" s="8"/>
      <c r="E29" s="572"/>
      <c r="F29" s="572"/>
      <c r="G29" s="572"/>
      <c r="H29" s="572"/>
      <c r="I29" s="598"/>
      <c r="J29" s="572"/>
      <c r="K29" s="572"/>
      <c r="L29" s="572"/>
      <c r="M29" s="572"/>
      <c r="N29" s="572"/>
      <c r="O29" s="572"/>
      <c r="P29" s="572"/>
      <c r="Q29" s="572"/>
      <c r="R29" s="572"/>
      <c r="S29" s="572"/>
      <c r="T29" s="572"/>
      <c r="U29" s="572"/>
      <c r="V29" s="572"/>
      <c r="W29" s="572"/>
      <c r="X29" s="572"/>
      <c r="Y29" s="5"/>
      <c r="Z29" s="4"/>
    </row>
    <row r="30" spans="1:34" ht="10.5" customHeight="1">
      <c r="A30" s="4"/>
      <c r="B30" s="30"/>
      <c r="C30" s="597"/>
      <c r="D30" s="5"/>
      <c r="E30" s="5"/>
      <c r="F30" s="5"/>
      <c r="G30" s="5"/>
      <c r="H30" s="5"/>
      <c r="I30" s="5"/>
      <c r="J30" s="5"/>
      <c r="K30" s="5"/>
      <c r="L30" s="5"/>
      <c r="M30" s="5"/>
      <c r="N30" s="5"/>
      <c r="O30" s="5"/>
      <c r="P30" s="5"/>
      <c r="Q30" s="5"/>
      <c r="R30" s="5"/>
      <c r="S30" s="5"/>
      <c r="T30" s="5"/>
      <c r="U30" s="5"/>
      <c r="V30" s="1526"/>
      <c r="W30" s="1526"/>
      <c r="X30" s="1526"/>
      <c r="Y30" s="5"/>
      <c r="Z30" s="4"/>
      <c r="AA30" s="591"/>
      <c r="AB30" s="591"/>
      <c r="AC30" s="591"/>
      <c r="AE30" s="591"/>
      <c r="AF30" s="591"/>
      <c r="AG30" s="591"/>
      <c r="AH30" s="591"/>
    </row>
    <row r="31" spans="1:34" s="12" customFormat="1" ht="13.5" customHeight="1" thickBot="1">
      <c r="A31" s="11"/>
      <c r="B31" s="31"/>
      <c r="C31" s="596" t="s">
        <v>372</v>
      </c>
      <c r="D31" s="595"/>
      <c r="E31" s="595"/>
      <c r="F31" s="595"/>
      <c r="G31" s="595"/>
      <c r="H31" s="594"/>
      <c r="I31" s="594"/>
      <c r="J31" s="594"/>
      <c r="K31" s="594"/>
      <c r="L31" s="594"/>
      <c r="M31" s="594"/>
      <c r="N31" s="594"/>
      <c r="O31" s="594"/>
      <c r="P31" s="594"/>
      <c r="Q31" s="594"/>
      <c r="R31" s="594"/>
      <c r="S31" s="594"/>
      <c r="T31" s="594"/>
      <c r="U31" s="594"/>
      <c r="V31" s="592"/>
      <c r="W31" s="593"/>
      <c r="X31" s="592"/>
      <c r="Y31" s="5"/>
      <c r="Z31" s="11"/>
      <c r="AA31" s="591"/>
      <c r="AB31" s="591"/>
      <c r="AC31" s="591"/>
      <c r="AE31" s="591"/>
      <c r="AF31" s="591"/>
      <c r="AG31" s="591"/>
      <c r="AH31" s="591"/>
    </row>
    <row r="32" spans="1:34" ht="6" customHeight="1">
      <c r="A32" s="4"/>
      <c r="B32" s="30"/>
      <c r="C32" s="1521" t="s">
        <v>344</v>
      </c>
      <c r="D32" s="1522"/>
      <c r="E32" s="18"/>
      <c r="F32" s="474"/>
      <c r="G32" s="474"/>
      <c r="H32" s="474"/>
      <c r="I32" s="474"/>
      <c r="J32" s="474"/>
      <c r="K32" s="474"/>
      <c r="L32" s="474"/>
      <c r="M32" s="474"/>
      <c r="N32" s="474"/>
      <c r="O32" s="474"/>
      <c r="P32" s="474"/>
      <c r="Q32" s="590"/>
      <c r="R32" s="4"/>
      <c r="S32" s="590"/>
      <c r="T32" s="590"/>
      <c r="U32" s="590"/>
      <c r="V32" s="590"/>
      <c r="W32" s="590"/>
      <c r="X32" s="590"/>
      <c r="Y32" s="5"/>
      <c r="Z32" s="4"/>
    </row>
    <row r="33" spans="1:26" ht="13.5" customHeight="1">
      <c r="A33" s="4"/>
      <c r="B33" s="30"/>
      <c r="C33" s="1523"/>
      <c r="D33" s="1523"/>
      <c r="E33" s="407"/>
      <c r="F33" s="1518">
        <v>2010</v>
      </c>
      <c r="G33" s="1518"/>
      <c r="H33" s="1518"/>
      <c r="I33" s="475"/>
      <c r="J33" s="1516">
        <v>2011</v>
      </c>
      <c r="K33" s="1517"/>
      <c r="L33" s="1517"/>
      <c r="M33" s="1517"/>
      <c r="N33" s="1517"/>
      <c r="O33" s="1517"/>
      <c r="P33" s="1517"/>
      <c r="Q33" s="1517"/>
      <c r="R33" s="1517"/>
      <c r="S33" s="1517"/>
      <c r="T33" s="1517"/>
      <c r="U33" s="1517"/>
      <c r="V33" s="1517"/>
      <c r="W33" s="1517"/>
      <c r="X33" s="1517"/>
      <c r="Y33" s="496"/>
      <c r="Z33" s="4"/>
    </row>
    <row r="34" spans="1:26" ht="12.75" customHeight="1">
      <c r="A34" s="4"/>
      <c r="B34" s="30"/>
      <c r="C34" s="407"/>
      <c r="D34" s="407"/>
      <c r="E34" s="407"/>
      <c r="F34" s="1519" t="s">
        <v>378</v>
      </c>
      <c r="G34" s="1519"/>
      <c r="H34" s="1519"/>
      <c r="I34" s="406"/>
      <c r="J34" s="1520" t="s">
        <v>379</v>
      </c>
      <c r="K34" s="1504"/>
      <c r="L34" s="1504"/>
      <c r="M34" s="575"/>
      <c r="N34" s="1504" t="s">
        <v>380</v>
      </c>
      <c r="O34" s="1504"/>
      <c r="P34" s="1504"/>
      <c r="Q34" s="589"/>
      <c r="R34" s="1504" t="s">
        <v>381</v>
      </c>
      <c r="S34" s="1504"/>
      <c r="T34" s="1504"/>
      <c r="U34" s="572"/>
      <c r="V34" s="1504" t="s">
        <v>378</v>
      </c>
      <c r="W34" s="1504"/>
      <c r="X34" s="1504"/>
      <c r="Y34" s="496"/>
      <c r="Z34" s="4"/>
    </row>
    <row r="35" spans="1:26" ht="12.75" customHeight="1">
      <c r="A35" s="4"/>
      <c r="B35" s="30"/>
      <c r="C35" s="407"/>
      <c r="D35" s="407"/>
      <c r="E35" s="407"/>
      <c r="F35" s="400" t="s">
        <v>345</v>
      </c>
      <c r="G35" s="488"/>
      <c r="H35" s="400" t="s">
        <v>184</v>
      </c>
      <c r="I35" s="406"/>
      <c r="J35" s="588" t="s">
        <v>345</v>
      </c>
      <c r="K35" s="488"/>
      <c r="L35" s="400" t="s">
        <v>184</v>
      </c>
      <c r="M35" s="587"/>
      <c r="N35" s="400" t="s">
        <v>345</v>
      </c>
      <c r="O35" s="488"/>
      <c r="P35" s="400" t="s">
        <v>184</v>
      </c>
      <c r="Q35" s="586"/>
      <c r="R35" s="401" t="s">
        <v>345</v>
      </c>
      <c r="S35" s="488"/>
      <c r="T35" s="401" t="s">
        <v>184</v>
      </c>
      <c r="U35" s="572"/>
      <c r="V35" s="401" t="s">
        <v>345</v>
      </c>
      <c r="W35" s="488"/>
      <c r="X35" s="401" t="s">
        <v>184</v>
      </c>
      <c r="Y35" s="496"/>
      <c r="Z35" s="4"/>
    </row>
    <row r="36" spans="1:26" ht="12.75" customHeight="1">
      <c r="A36" s="4"/>
      <c r="B36" s="30"/>
      <c r="C36" s="1497" t="s">
        <v>3</v>
      </c>
      <c r="D36" s="1497"/>
      <c r="E36" s="492"/>
      <c r="F36" s="577">
        <v>9029.2859984099723</v>
      </c>
      <c r="G36" s="476"/>
      <c r="H36" s="577">
        <v>100</v>
      </c>
      <c r="I36" s="476"/>
      <c r="J36" s="585">
        <v>9030.1</v>
      </c>
      <c r="K36" s="476"/>
      <c r="L36" s="577">
        <v>100</v>
      </c>
      <c r="M36" s="476"/>
      <c r="N36" s="577">
        <v>9033.6</v>
      </c>
      <c r="O36" s="476"/>
      <c r="P36" s="577">
        <v>100</v>
      </c>
      <c r="Q36" s="575"/>
      <c r="R36" s="577">
        <v>9039.7000000000007</v>
      </c>
      <c r="S36" s="476"/>
      <c r="T36" s="577">
        <v>100</v>
      </c>
      <c r="U36" s="575"/>
      <c r="V36" s="584">
        <v>9045.5</v>
      </c>
      <c r="W36" s="476"/>
      <c r="X36" s="577">
        <v>100</v>
      </c>
      <c r="Y36" s="496"/>
      <c r="Z36" s="4"/>
    </row>
    <row r="37" spans="1:26" ht="12.75" customHeight="1">
      <c r="A37" s="4"/>
      <c r="B37" s="30"/>
      <c r="C37" s="399"/>
      <c r="D37" s="17" t="s">
        <v>105</v>
      </c>
      <c r="E37" s="492"/>
      <c r="F37" s="578">
        <v>4322.3719995200172</v>
      </c>
      <c r="G37" s="579"/>
      <c r="H37" s="578">
        <v>47.870584676143523</v>
      </c>
      <c r="I37" s="579"/>
      <c r="J37" s="581">
        <v>4323</v>
      </c>
      <c r="K37" s="579"/>
      <c r="L37" s="578">
        <v>47.873223995304592</v>
      </c>
      <c r="M37" s="579"/>
      <c r="N37" s="578">
        <v>4324.7</v>
      </c>
      <c r="O37" s="579"/>
      <c r="P37" s="578">
        <v>47.873494509387172</v>
      </c>
      <c r="Q37" s="583"/>
      <c r="R37" s="578">
        <v>4327.6000000000004</v>
      </c>
      <c r="S37" s="579"/>
      <c r="T37" s="578">
        <v>47.873270130645928</v>
      </c>
      <c r="U37" s="583"/>
      <c r="V37" s="580">
        <v>4330.2</v>
      </c>
      <c r="W37" s="579"/>
      <c r="X37" s="578">
        <v>47.871317229561662</v>
      </c>
      <c r="Y37" s="496"/>
      <c r="Z37" s="4"/>
    </row>
    <row r="38" spans="1:26" ht="12.75" customHeight="1">
      <c r="A38" s="4"/>
      <c r="B38" s="30"/>
      <c r="C38" s="17"/>
      <c r="D38" s="17" t="s">
        <v>104</v>
      </c>
      <c r="E38" s="582"/>
      <c r="F38" s="578">
        <v>4706.9139988900024</v>
      </c>
      <c r="G38" s="579"/>
      <c r="H38" s="578">
        <v>52.129415323856996</v>
      </c>
      <c r="I38" s="579"/>
      <c r="J38" s="581">
        <v>4707.1000000000004</v>
      </c>
      <c r="K38" s="579"/>
      <c r="L38" s="578">
        <v>52.126776004695408</v>
      </c>
      <c r="M38" s="579"/>
      <c r="N38" s="578">
        <v>4708.8999999999996</v>
      </c>
      <c r="O38" s="579"/>
      <c r="P38" s="578">
        <v>52.126505490612814</v>
      </c>
      <c r="Q38" s="578"/>
      <c r="R38" s="578">
        <v>4712.1000000000004</v>
      </c>
      <c r="S38" s="579"/>
      <c r="T38" s="578">
        <v>52.126729869354072</v>
      </c>
      <c r="U38" s="578"/>
      <c r="V38" s="580">
        <v>4715.3999999999996</v>
      </c>
      <c r="W38" s="579"/>
      <c r="X38" s="578">
        <v>52.129788292521141</v>
      </c>
      <c r="Y38" s="496"/>
      <c r="Z38" s="4"/>
    </row>
    <row r="39" spans="1:26" s="495" customFormat="1" ht="18.75" customHeight="1">
      <c r="A39" s="493"/>
      <c r="B39" s="494"/>
      <c r="C39" s="261" t="s">
        <v>346</v>
      </c>
      <c r="D39" s="17"/>
      <c r="E39" s="323"/>
      <c r="F39" s="571">
        <v>922.35914444000048</v>
      </c>
      <c r="G39" s="506"/>
      <c r="H39" s="568">
        <v>10.215194696484582</v>
      </c>
      <c r="I39" s="506"/>
      <c r="J39" s="570">
        <v>1019.8</v>
      </c>
      <c r="K39" s="506"/>
      <c r="L39" s="568">
        <v>11.293341159012634</v>
      </c>
      <c r="M39" s="506"/>
      <c r="N39" s="568">
        <v>965.2</v>
      </c>
      <c r="O39" s="506"/>
      <c r="P39" s="568">
        <v>10.684555437477862</v>
      </c>
      <c r="Q39" s="576"/>
      <c r="R39" s="568">
        <v>938.9</v>
      </c>
      <c r="S39" s="506"/>
      <c r="T39" s="568">
        <v>10.386406628538557</v>
      </c>
      <c r="U39" s="576"/>
      <c r="V39" s="569">
        <v>920.1</v>
      </c>
      <c r="W39" s="506"/>
      <c r="X39" s="568">
        <v>10.17190868387596</v>
      </c>
      <c r="Y39" s="496"/>
      <c r="Z39" s="493"/>
    </row>
    <row r="40" spans="1:26" s="464" customFormat="1" ht="12" customHeight="1">
      <c r="A40" s="460"/>
      <c r="B40" s="566"/>
      <c r="C40" s="520"/>
      <c r="D40" s="534" t="s">
        <v>105</v>
      </c>
      <c r="E40" s="541"/>
      <c r="F40" s="565">
        <v>294.30673045999964</v>
      </c>
      <c r="G40" s="318"/>
      <c r="H40" s="562">
        <v>31.90804061889412</v>
      </c>
      <c r="I40" s="318"/>
      <c r="J40" s="564">
        <v>325.5</v>
      </c>
      <c r="K40" s="318"/>
      <c r="L40" s="562">
        <v>31.918023141792514</v>
      </c>
      <c r="M40" s="318"/>
      <c r="N40" s="562">
        <v>306.8</v>
      </c>
      <c r="O40" s="318"/>
      <c r="P40" s="562">
        <v>31.786158309158726</v>
      </c>
      <c r="Q40" s="575"/>
      <c r="R40" s="562">
        <v>288.8</v>
      </c>
      <c r="S40" s="318"/>
      <c r="T40" s="562">
        <v>30.75939929704974</v>
      </c>
      <c r="U40" s="575"/>
      <c r="V40" s="563">
        <v>290.5</v>
      </c>
      <c r="W40" s="318"/>
      <c r="X40" s="562">
        <v>31.572655146179763</v>
      </c>
      <c r="Y40" s="5"/>
      <c r="Z40" s="460"/>
    </row>
    <row r="41" spans="1:26" s="464" customFormat="1" ht="12" customHeight="1">
      <c r="A41" s="460"/>
      <c r="B41" s="566"/>
      <c r="C41" s="520"/>
      <c r="D41" s="534" t="s">
        <v>104</v>
      </c>
      <c r="E41" s="541"/>
      <c r="F41" s="565">
        <v>628.05241397999839</v>
      </c>
      <c r="G41" s="318"/>
      <c r="H41" s="562">
        <v>68.09195938110561</v>
      </c>
      <c r="I41" s="318"/>
      <c r="J41" s="564">
        <v>694.3</v>
      </c>
      <c r="K41" s="318"/>
      <c r="L41" s="562">
        <v>68.081976858207497</v>
      </c>
      <c r="M41" s="318"/>
      <c r="N41" s="562">
        <v>658.5</v>
      </c>
      <c r="O41" s="318"/>
      <c r="P41" s="562">
        <v>68.22420223787816</v>
      </c>
      <c r="Q41" s="575"/>
      <c r="R41" s="562">
        <v>650</v>
      </c>
      <c r="S41" s="318"/>
      <c r="T41" s="562">
        <v>69.229949941420813</v>
      </c>
      <c r="U41" s="575"/>
      <c r="V41" s="563">
        <v>629.6</v>
      </c>
      <c r="W41" s="318"/>
      <c r="X41" s="562">
        <v>68.427344853820244</v>
      </c>
      <c r="Y41" s="5"/>
      <c r="Z41" s="460"/>
    </row>
    <row r="42" spans="1:26" s="495" customFormat="1" ht="18.75" customHeight="1">
      <c r="A42" s="493"/>
      <c r="B42" s="494"/>
      <c r="C42" s="261" t="s">
        <v>347</v>
      </c>
      <c r="D42" s="17"/>
      <c r="E42" s="323"/>
      <c r="F42" s="571">
        <v>2525.011544930011</v>
      </c>
      <c r="G42" s="506"/>
      <c r="H42" s="568">
        <v>27.964686746822032</v>
      </c>
      <c r="I42" s="506"/>
      <c r="J42" s="570">
        <v>2325.1999999999998</v>
      </c>
      <c r="K42" s="506"/>
      <c r="L42" s="568">
        <v>25.749437990719919</v>
      </c>
      <c r="M42" s="506"/>
      <c r="N42" s="568">
        <v>2328.9</v>
      </c>
      <c r="O42" s="506"/>
      <c r="P42" s="568">
        <v>25.780419766206165</v>
      </c>
      <c r="Q42" s="577"/>
      <c r="R42" s="568">
        <v>2290.1999999999998</v>
      </c>
      <c r="S42" s="506"/>
      <c r="T42" s="568">
        <v>25.334911556799451</v>
      </c>
      <c r="U42" s="577"/>
      <c r="V42" s="569">
        <v>2281.6</v>
      </c>
      <c r="W42" s="506"/>
      <c r="X42" s="568">
        <v>25.223591841247028</v>
      </c>
      <c r="Y42" s="496"/>
      <c r="Z42" s="493"/>
    </row>
    <row r="43" spans="1:26" s="464" customFormat="1" ht="12" customHeight="1">
      <c r="A43" s="460"/>
      <c r="B43" s="566"/>
      <c r="C43" s="520"/>
      <c r="D43" s="534" t="s">
        <v>105</v>
      </c>
      <c r="E43" s="541"/>
      <c r="F43" s="565">
        <v>1253.7562166299999</v>
      </c>
      <c r="G43" s="318"/>
      <c r="H43" s="562">
        <v>49.653484521582726</v>
      </c>
      <c r="I43" s="318"/>
      <c r="J43" s="564">
        <v>1170.2</v>
      </c>
      <c r="K43" s="318"/>
      <c r="L43" s="562">
        <v>50.326853603991061</v>
      </c>
      <c r="M43" s="318"/>
      <c r="N43" s="562">
        <v>1171.5999999999999</v>
      </c>
      <c r="O43" s="318"/>
      <c r="P43" s="562">
        <v>50.30701189402722</v>
      </c>
      <c r="Q43" s="575"/>
      <c r="R43" s="562">
        <v>1149.5999999999999</v>
      </c>
      <c r="S43" s="318"/>
      <c r="T43" s="562">
        <v>50.19648938957296</v>
      </c>
      <c r="U43" s="575"/>
      <c r="V43" s="563">
        <v>1139.3</v>
      </c>
      <c r="W43" s="318"/>
      <c r="X43" s="562">
        <v>49.934256661991583</v>
      </c>
      <c r="Y43" s="5"/>
      <c r="Z43" s="460"/>
    </row>
    <row r="44" spans="1:26" s="464" customFormat="1" ht="12" customHeight="1">
      <c r="A44" s="460"/>
      <c r="B44" s="566"/>
      <c r="C44" s="520"/>
      <c r="D44" s="534" t="s">
        <v>104</v>
      </c>
      <c r="E44" s="541"/>
      <c r="F44" s="565">
        <v>1271.2553282999977</v>
      </c>
      <c r="G44" s="318"/>
      <c r="H44" s="562">
        <v>50.346515478416741</v>
      </c>
      <c r="I44" s="318"/>
      <c r="J44" s="564">
        <v>1155</v>
      </c>
      <c r="K44" s="318"/>
      <c r="L44" s="562">
        <v>49.673146396008946</v>
      </c>
      <c r="M44" s="318"/>
      <c r="N44" s="562">
        <v>1157.3</v>
      </c>
      <c r="O44" s="318"/>
      <c r="P44" s="562">
        <v>49.692988105972773</v>
      </c>
      <c r="Q44" s="575"/>
      <c r="R44" s="562">
        <v>1140.5999999999999</v>
      </c>
      <c r="S44" s="318"/>
      <c r="T44" s="562">
        <v>49.80351061042704</v>
      </c>
      <c r="U44" s="575"/>
      <c r="V44" s="563">
        <v>1142.2</v>
      </c>
      <c r="W44" s="318"/>
      <c r="X44" s="562">
        <v>50.061360448807854</v>
      </c>
      <c r="Y44" s="5"/>
      <c r="Z44" s="460"/>
    </row>
    <row r="45" spans="1:26" s="495" customFormat="1" ht="18.75" customHeight="1">
      <c r="A45" s="493"/>
      <c r="B45" s="494"/>
      <c r="C45" s="261" t="s">
        <v>348</v>
      </c>
      <c r="D45" s="17"/>
      <c r="E45" s="323"/>
      <c r="F45" s="571">
        <v>1225.5906685600073</v>
      </c>
      <c r="G45" s="506"/>
      <c r="H45" s="568">
        <v>13.573505909280422</v>
      </c>
      <c r="I45" s="506"/>
      <c r="J45" s="570">
        <v>1199.4000000000001</v>
      </c>
      <c r="K45" s="506"/>
      <c r="L45" s="568">
        <v>13.282244936379442</v>
      </c>
      <c r="M45" s="506"/>
      <c r="N45" s="568">
        <v>1175.4000000000001</v>
      </c>
      <c r="O45" s="506"/>
      <c r="P45" s="568">
        <v>13.01142401700319</v>
      </c>
      <c r="Q45" s="576"/>
      <c r="R45" s="568">
        <v>1139.9000000000001</v>
      </c>
      <c r="S45" s="506"/>
      <c r="T45" s="568">
        <v>12.609931745522529</v>
      </c>
      <c r="U45" s="576"/>
      <c r="V45" s="569">
        <v>1172.5</v>
      </c>
      <c r="W45" s="506"/>
      <c r="X45" s="568">
        <v>12.962246420872257</v>
      </c>
      <c r="Y45" s="496"/>
      <c r="Z45" s="493"/>
    </row>
    <row r="46" spans="1:26" s="464" customFormat="1" ht="12" customHeight="1">
      <c r="A46" s="460"/>
      <c r="B46" s="566"/>
      <c r="C46" s="520"/>
      <c r="D46" s="534" t="s">
        <v>105</v>
      </c>
      <c r="E46" s="541"/>
      <c r="F46" s="565">
        <v>668.61648612999898</v>
      </c>
      <c r="G46" s="318"/>
      <c r="H46" s="562">
        <v>54.554632576925677</v>
      </c>
      <c r="I46" s="318"/>
      <c r="J46" s="564">
        <v>657.4</v>
      </c>
      <c r="K46" s="318"/>
      <c r="L46" s="562">
        <v>54.810738702684667</v>
      </c>
      <c r="M46" s="318"/>
      <c r="N46" s="562">
        <v>658.5</v>
      </c>
      <c r="O46" s="318"/>
      <c r="P46" s="562">
        <v>56.023481368044912</v>
      </c>
      <c r="Q46" s="575"/>
      <c r="R46" s="562">
        <v>636.6</v>
      </c>
      <c r="S46" s="318"/>
      <c r="T46" s="562">
        <v>55.847004123168695</v>
      </c>
      <c r="U46" s="575"/>
      <c r="V46" s="563">
        <v>665</v>
      </c>
      <c r="W46" s="318"/>
      <c r="X46" s="562">
        <v>56.71641791044776</v>
      </c>
      <c r="Y46" s="5"/>
      <c r="Z46" s="460"/>
    </row>
    <row r="47" spans="1:26" s="464" customFormat="1" ht="12" customHeight="1">
      <c r="A47" s="460"/>
      <c r="B47" s="566"/>
      <c r="C47" s="520"/>
      <c r="D47" s="534" t="s">
        <v>104</v>
      </c>
      <c r="E47" s="541"/>
      <c r="F47" s="565">
        <v>556.97418242999902</v>
      </c>
      <c r="G47" s="318"/>
      <c r="H47" s="562">
        <v>45.445367423073563</v>
      </c>
      <c r="I47" s="318"/>
      <c r="J47" s="564">
        <v>542</v>
      </c>
      <c r="K47" s="318"/>
      <c r="L47" s="562">
        <v>45.189261297315319</v>
      </c>
      <c r="M47" s="318"/>
      <c r="N47" s="562">
        <v>516.9</v>
      </c>
      <c r="O47" s="318"/>
      <c r="P47" s="562">
        <v>43.976518631955074</v>
      </c>
      <c r="Q47" s="575"/>
      <c r="R47" s="562">
        <v>503.3</v>
      </c>
      <c r="S47" s="318"/>
      <c r="T47" s="562">
        <v>44.152995876831298</v>
      </c>
      <c r="U47" s="575"/>
      <c r="V47" s="563">
        <v>507.5</v>
      </c>
      <c r="W47" s="318"/>
      <c r="X47" s="562">
        <v>43.283582089552233</v>
      </c>
      <c r="Y47" s="5"/>
      <c r="Z47" s="460"/>
    </row>
    <row r="48" spans="1:26" s="495" customFormat="1" ht="18.75" customHeight="1">
      <c r="A48" s="493"/>
      <c r="B48" s="494"/>
      <c r="C48" s="261" t="s">
        <v>349</v>
      </c>
      <c r="D48" s="17"/>
      <c r="E48" s="323"/>
      <c r="F48" s="571">
        <v>1790.7770721999964</v>
      </c>
      <c r="G48" s="506"/>
      <c r="H48" s="568">
        <v>19.832986489910127</v>
      </c>
      <c r="I48" s="506"/>
      <c r="J48" s="570">
        <v>1849.5</v>
      </c>
      <c r="K48" s="506"/>
      <c r="L48" s="568">
        <v>20.4815007585741</v>
      </c>
      <c r="M48" s="506"/>
      <c r="N48" s="568">
        <v>1888.6</v>
      </c>
      <c r="O48" s="506"/>
      <c r="P48" s="568">
        <v>20.906393907190928</v>
      </c>
      <c r="Q48" s="574"/>
      <c r="R48" s="568">
        <v>1887.1</v>
      </c>
      <c r="S48" s="506"/>
      <c r="T48" s="568">
        <v>20.875692777415178</v>
      </c>
      <c r="U48" s="574"/>
      <c r="V48" s="569">
        <v>1862.7</v>
      </c>
      <c r="W48" s="506"/>
      <c r="X48" s="568">
        <v>20.592559836382733</v>
      </c>
      <c r="Y48" s="496"/>
      <c r="Z48" s="493"/>
    </row>
    <row r="49" spans="1:26" s="464" customFormat="1" ht="14.25" customHeight="1">
      <c r="A49" s="460"/>
      <c r="B49" s="566"/>
      <c r="C49" s="520"/>
      <c r="D49" s="534" t="s">
        <v>105</v>
      </c>
      <c r="E49" s="541"/>
      <c r="F49" s="565">
        <v>955.25142937000032</v>
      </c>
      <c r="G49" s="318"/>
      <c r="H49" s="562">
        <v>53.342844522599322</v>
      </c>
      <c r="I49" s="318"/>
      <c r="J49" s="564">
        <v>965.5</v>
      </c>
      <c r="K49" s="318"/>
      <c r="L49" s="562">
        <v>52.203298188699655</v>
      </c>
      <c r="M49" s="318"/>
      <c r="N49" s="562">
        <v>987.7</v>
      </c>
      <c r="O49" s="318"/>
      <c r="P49" s="562">
        <v>52.297998517420318</v>
      </c>
      <c r="Q49" s="572"/>
      <c r="R49" s="562">
        <v>988.3</v>
      </c>
      <c r="S49" s="318"/>
      <c r="T49" s="562">
        <v>52.371363467754762</v>
      </c>
      <c r="U49" s="572"/>
      <c r="V49" s="563">
        <v>965.2</v>
      </c>
      <c r="W49" s="318"/>
      <c r="X49" s="562">
        <v>51.817254523004245</v>
      </c>
      <c r="Y49" s="5"/>
      <c r="Z49" s="460"/>
    </row>
    <row r="50" spans="1:26" s="464" customFormat="1" ht="12" customHeight="1">
      <c r="A50" s="460"/>
      <c r="B50" s="566"/>
      <c r="C50" s="520"/>
      <c r="D50" s="534" t="s">
        <v>104</v>
      </c>
      <c r="E50" s="541"/>
      <c r="F50" s="565">
        <v>835.52564283000061</v>
      </c>
      <c r="G50" s="318"/>
      <c r="H50" s="562">
        <v>46.657155477400927</v>
      </c>
      <c r="I50" s="318"/>
      <c r="J50" s="564">
        <v>884</v>
      </c>
      <c r="K50" s="318"/>
      <c r="L50" s="562">
        <v>47.796701811300352</v>
      </c>
      <c r="M50" s="318"/>
      <c r="N50" s="562">
        <v>900.9</v>
      </c>
      <c r="O50" s="318"/>
      <c r="P50" s="562">
        <v>47.702001482579689</v>
      </c>
      <c r="Q50" s="572"/>
      <c r="R50" s="562">
        <v>898.8</v>
      </c>
      <c r="S50" s="318"/>
      <c r="T50" s="562">
        <v>47.628636532245245</v>
      </c>
      <c r="U50" s="572"/>
      <c r="V50" s="563">
        <v>897.6</v>
      </c>
      <c r="W50" s="318"/>
      <c r="X50" s="562">
        <v>48.18811402802384</v>
      </c>
      <c r="Y50" s="5"/>
      <c r="Z50" s="460"/>
    </row>
    <row r="51" spans="1:26" s="495" customFormat="1" ht="18.75" customHeight="1">
      <c r="A51" s="493"/>
      <c r="B51" s="494"/>
      <c r="C51" s="261" t="s">
        <v>350</v>
      </c>
      <c r="D51" s="17"/>
      <c r="E51" s="323"/>
      <c r="F51" s="571">
        <v>1463.6089710700005</v>
      </c>
      <c r="G51" s="506"/>
      <c r="H51" s="568">
        <v>16.209575943521308</v>
      </c>
      <c r="I51" s="506"/>
      <c r="J51" s="570">
        <v>1457.8000000000002</v>
      </c>
      <c r="K51" s="506"/>
      <c r="L51" s="568">
        <v>16.14378578310318</v>
      </c>
      <c r="M51" s="506"/>
      <c r="N51" s="568">
        <v>1496</v>
      </c>
      <c r="O51" s="506"/>
      <c r="P51" s="568">
        <v>16.560396741055612</v>
      </c>
      <c r="Q51" s="573"/>
      <c r="R51" s="568">
        <v>1552.6</v>
      </c>
      <c r="S51" s="506"/>
      <c r="T51" s="568">
        <v>17.175348739449316</v>
      </c>
      <c r="U51" s="573"/>
      <c r="V51" s="568">
        <v>1567.1</v>
      </c>
      <c r="W51" s="506"/>
      <c r="X51" s="568">
        <v>17.324636559615278</v>
      </c>
      <c r="Y51" s="496"/>
      <c r="Z51" s="493"/>
    </row>
    <row r="52" spans="1:26" s="464" customFormat="1" ht="12" customHeight="1">
      <c r="A52" s="460"/>
      <c r="B52" s="566"/>
      <c r="C52" s="520"/>
      <c r="D52" s="534" t="s">
        <v>105</v>
      </c>
      <c r="E52" s="541"/>
      <c r="F52" s="565">
        <v>713.22764465999978</v>
      </c>
      <c r="G52" s="318"/>
      <c r="H52" s="562">
        <v>48.730751092525793</v>
      </c>
      <c r="I52" s="318"/>
      <c r="J52" s="564">
        <v>726.19999999999993</v>
      </c>
      <c r="K52" s="318"/>
      <c r="L52" s="562">
        <v>49.814789408698026</v>
      </c>
      <c r="M52" s="318"/>
      <c r="N52" s="562">
        <v>725</v>
      </c>
      <c r="O52" s="318"/>
      <c r="P52" s="562">
        <v>48.462566844919785</v>
      </c>
      <c r="Q52" s="572"/>
      <c r="R52" s="562">
        <v>750.3</v>
      </c>
      <c r="S52" s="318"/>
      <c r="T52" s="562">
        <v>48.325389668942421</v>
      </c>
      <c r="U52" s="572"/>
      <c r="V52" s="562">
        <v>743.9</v>
      </c>
      <c r="W52" s="318"/>
      <c r="X52" s="562">
        <v>47.469848765235149</v>
      </c>
      <c r="Y52" s="5"/>
      <c r="Z52" s="460"/>
    </row>
    <row r="53" spans="1:26" s="464" customFormat="1" ht="12" customHeight="1">
      <c r="A53" s="460"/>
      <c r="B53" s="566"/>
      <c r="C53" s="520"/>
      <c r="D53" s="534" t="s">
        <v>104</v>
      </c>
      <c r="E53" s="541"/>
      <c r="F53" s="565">
        <v>750.38132640999834</v>
      </c>
      <c r="G53" s="318"/>
      <c r="H53" s="562">
        <v>51.269248907474044</v>
      </c>
      <c r="I53" s="318"/>
      <c r="J53" s="564">
        <v>731.6</v>
      </c>
      <c r="K53" s="318"/>
      <c r="L53" s="562">
        <v>50.185210591301953</v>
      </c>
      <c r="M53" s="318"/>
      <c r="N53" s="562">
        <v>770.90000000000009</v>
      </c>
      <c r="O53" s="318"/>
      <c r="P53" s="562">
        <v>51.530748663101612</v>
      </c>
      <c r="Q53" s="572"/>
      <c r="R53" s="562">
        <v>802.2</v>
      </c>
      <c r="S53" s="318"/>
      <c r="T53" s="562">
        <v>51.668169522091979</v>
      </c>
      <c r="U53" s="572"/>
      <c r="V53" s="562">
        <v>823.2</v>
      </c>
      <c r="W53" s="318"/>
      <c r="X53" s="562">
        <v>52.530151234764858</v>
      </c>
      <c r="Y53" s="5"/>
      <c r="Z53" s="460"/>
    </row>
    <row r="54" spans="1:26" s="495" customFormat="1" ht="18.75" customHeight="1">
      <c r="A54" s="493"/>
      <c r="B54" s="494"/>
      <c r="C54" s="261" t="s">
        <v>371</v>
      </c>
      <c r="D54" s="17"/>
      <c r="E54" s="323"/>
      <c r="F54" s="571">
        <v>1101.9385972099992</v>
      </c>
      <c r="G54" s="506"/>
      <c r="H54" s="568">
        <v>12.204050213982002</v>
      </c>
      <c r="I54" s="506"/>
      <c r="J54" s="570">
        <v>1178.5</v>
      </c>
      <c r="K54" s="506"/>
      <c r="L54" s="568">
        <v>13.050796779659141</v>
      </c>
      <c r="M54" s="506"/>
      <c r="N54" s="568">
        <v>1179.5999999999999</v>
      </c>
      <c r="O54" s="506"/>
      <c r="P54" s="568">
        <v>13.057917109458023</v>
      </c>
      <c r="Q54" s="506"/>
      <c r="R54" s="568">
        <v>1231.1000000000001</v>
      </c>
      <c r="S54" s="506"/>
      <c r="T54" s="568">
        <v>13.61881478367645</v>
      </c>
      <c r="U54" s="506"/>
      <c r="V54" s="569">
        <v>1241.5999999999999</v>
      </c>
      <c r="W54" s="506"/>
      <c r="X54" s="568">
        <v>13.726162180089545</v>
      </c>
      <c r="Y54" s="496"/>
      <c r="Z54" s="493"/>
    </row>
    <row r="55" spans="1:26" s="464" customFormat="1" ht="12" customHeight="1">
      <c r="A55" s="460"/>
      <c r="B55" s="566"/>
      <c r="C55" s="520"/>
      <c r="D55" s="534" t="s">
        <v>105</v>
      </c>
      <c r="E55" s="541"/>
      <c r="F55" s="565">
        <v>437.21349227000042</v>
      </c>
      <c r="G55" s="318"/>
      <c r="H55" s="562">
        <v>39.676756343500649</v>
      </c>
      <c r="I55" s="318"/>
      <c r="J55" s="564">
        <v>478.2</v>
      </c>
      <c r="K55" s="318"/>
      <c r="L55" s="562">
        <v>40.577004666949513</v>
      </c>
      <c r="M55" s="567"/>
      <c r="N55" s="562">
        <v>475.00000000000006</v>
      </c>
      <c r="O55" s="318"/>
      <c r="P55" s="562">
        <v>40.26788741946423</v>
      </c>
      <c r="Q55" s="318"/>
      <c r="R55" s="562">
        <v>513.90000000000009</v>
      </c>
      <c r="S55" s="318"/>
      <c r="T55" s="562">
        <v>41.743156526683457</v>
      </c>
      <c r="U55" s="318"/>
      <c r="V55" s="563">
        <v>526.29999999999995</v>
      </c>
      <c r="W55" s="318"/>
      <c r="X55" s="562">
        <v>42.388853092783506</v>
      </c>
      <c r="Y55" s="5"/>
      <c r="Z55" s="460"/>
    </row>
    <row r="56" spans="1:26" s="464" customFormat="1" ht="12" customHeight="1">
      <c r="A56" s="460"/>
      <c r="B56" s="566"/>
      <c r="C56" s="520"/>
      <c r="D56" s="534" t="s">
        <v>104</v>
      </c>
      <c r="E56" s="541"/>
      <c r="F56" s="565">
        <v>664.72510494000051</v>
      </c>
      <c r="G56" s="318"/>
      <c r="H56" s="562">
        <v>60.3232436564995</v>
      </c>
      <c r="I56" s="318"/>
      <c r="J56" s="564">
        <v>700.30000000000007</v>
      </c>
      <c r="K56" s="318"/>
      <c r="L56" s="562">
        <v>59.422995333050501</v>
      </c>
      <c r="M56" s="318"/>
      <c r="N56" s="562">
        <v>704.49999999999989</v>
      </c>
      <c r="O56" s="318"/>
      <c r="P56" s="562">
        <v>59.723635130552722</v>
      </c>
      <c r="Q56" s="318"/>
      <c r="R56" s="562">
        <v>717.19999999999993</v>
      </c>
      <c r="S56" s="318"/>
      <c r="T56" s="562">
        <v>58.256843473316536</v>
      </c>
      <c r="U56" s="318"/>
      <c r="V56" s="563">
        <v>715.2</v>
      </c>
      <c r="W56" s="318"/>
      <c r="X56" s="562">
        <v>57.603092783505161</v>
      </c>
      <c r="Y56" s="5"/>
      <c r="Z56" s="460"/>
    </row>
    <row r="57" spans="1:26" s="495" customFormat="1" ht="9.75" customHeight="1">
      <c r="A57" s="493"/>
      <c r="B57" s="557"/>
      <c r="C57" s="561"/>
      <c r="D57" s="561"/>
      <c r="E57" s="561"/>
      <c r="F57" s="561"/>
      <c r="G57" s="561"/>
      <c r="H57" s="561"/>
      <c r="I57" s="561"/>
      <c r="J57" s="561"/>
      <c r="K57" s="561"/>
      <c r="L57" s="561"/>
      <c r="M57" s="561"/>
      <c r="N57" s="561"/>
      <c r="O57" s="561"/>
      <c r="P57" s="561"/>
      <c r="Q57" s="561"/>
      <c r="R57" s="561"/>
      <c r="S57" s="561"/>
      <c r="T57" s="561"/>
      <c r="U57" s="561"/>
      <c r="V57" s="561"/>
      <c r="W57" s="561"/>
      <c r="X57" s="561"/>
      <c r="Y57" s="496"/>
      <c r="Z57" s="493"/>
    </row>
    <row r="58" spans="1:26" s="558" customFormat="1" ht="45" customHeight="1">
      <c r="A58" s="559"/>
      <c r="B58" s="557"/>
      <c r="C58" s="1511" t="s">
        <v>352</v>
      </c>
      <c r="D58" s="1511"/>
      <c r="E58" s="1511"/>
      <c r="F58" s="1511"/>
      <c r="G58" s="1511"/>
      <c r="H58" s="1511"/>
      <c r="I58" s="1511"/>
      <c r="J58" s="1511"/>
      <c r="K58" s="1511"/>
      <c r="L58" s="1511"/>
      <c r="M58" s="1511"/>
      <c r="N58" s="1511"/>
      <c r="O58" s="1511"/>
      <c r="P58" s="1511"/>
      <c r="Q58" s="1511"/>
      <c r="R58" s="1511"/>
      <c r="S58" s="1511"/>
      <c r="T58" s="1511"/>
      <c r="U58" s="1511"/>
      <c r="V58" s="1511"/>
      <c r="W58" s="1511"/>
      <c r="X58" s="1511"/>
      <c r="Y58" s="560"/>
      <c r="Z58" s="559"/>
    </row>
    <row r="59" spans="1:26" ht="11.25" customHeight="1" thickBot="1">
      <c r="A59" s="4"/>
      <c r="B59" s="557"/>
      <c r="C59" s="95" t="s">
        <v>353</v>
      </c>
      <c r="D59" s="407"/>
      <c r="E59" s="323"/>
      <c r="G59" s="320"/>
      <c r="H59" s="549" t="s">
        <v>149</v>
      </c>
      <c r="I59" s="320"/>
      <c r="J59" s="320"/>
      <c r="K59" s="320"/>
      <c r="L59" s="320"/>
      <c r="M59" s="320"/>
      <c r="N59" s="543"/>
      <c r="O59" s="320"/>
      <c r="P59" s="320"/>
      <c r="Q59" s="320"/>
      <c r="R59" s="320"/>
      <c r="S59" s="320"/>
      <c r="T59" s="320"/>
      <c r="U59" s="320"/>
      <c r="V59" s="320"/>
      <c r="W59" s="320"/>
      <c r="X59" s="320"/>
      <c r="Y59" s="5"/>
      <c r="Z59" s="4"/>
    </row>
    <row r="60" spans="1:26" ht="13.5" thickBot="1">
      <c r="A60" s="4"/>
      <c r="B60" s="556">
        <v>6</v>
      </c>
      <c r="C60" s="1512" t="s">
        <v>382</v>
      </c>
      <c r="D60" s="1513"/>
      <c r="E60" s="1513"/>
      <c r="F60" s="23"/>
      <c r="G60" s="23"/>
      <c r="H60" s="23"/>
      <c r="I60" s="23"/>
      <c r="J60" s="23"/>
      <c r="K60" s="23"/>
      <c r="L60" s="23"/>
      <c r="M60" s="23"/>
      <c r="N60" s="23"/>
      <c r="O60" s="23"/>
      <c r="P60" s="23"/>
      <c r="Q60" s="23"/>
      <c r="R60" s="23"/>
      <c r="S60" s="23"/>
      <c r="T60" s="23"/>
      <c r="U60" s="23"/>
      <c r="V60" s="23"/>
      <c r="W60" s="23"/>
      <c r="X60" s="23"/>
      <c r="Y60" s="23"/>
      <c r="Z60" s="23"/>
    </row>
    <row r="61" spans="1:26">
      <c r="V61" s="46"/>
      <c r="W61" s="46"/>
      <c r="X61" s="46"/>
    </row>
    <row r="62" spans="1:26">
      <c r="V62" s="46"/>
      <c r="W62" s="46"/>
      <c r="X62" s="46"/>
    </row>
    <row r="63" spans="1:26">
      <c r="V63" s="46"/>
      <c r="W63" s="46"/>
      <c r="X63" s="46"/>
    </row>
    <row r="64" spans="1:26">
      <c r="V64" s="46"/>
      <c r="W64" s="46"/>
      <c r="X64" s="46"/>
    </row>
    <row r="65" spans="18:25">
      <c r="R65" s="117"/>
      <c r="S65" s="117"/>
      <c r="T65" s="117"/>
      <c r="U65" s="117"/>
      <c r="V65" s="137"/>
      <c r="W65" s="137"/>
      <c r="X65" s="137"/>
      <c r="Y65" s="117"/>
    </row>
    <row r="66" spans="18:25">
      <c r="R66" s="117"/>
      <c r="S66" s="117"/>
      <c r="T66" s="117"/>
      <c r="U66" s="117"/>
      <c r="V66" s="137"/>
      <c r="W66" s="137"/>
      <c r="X66" s="137"/>
      <c r="Y66" s="117"/>
    </row>
    <row r="67" spans="18:25">
      <c r="R67" s="117"/>
      <c r="S67" s="117"/>
      <c r="T67" s="117"/>
      <c r="U67" s="117"/>
      <c r="V67" s="117"/>
      <c r="W67" s="117"/>
      <c r="X67" s="117"/>
      <c r="Y67" s="117"/>
    </row>
    <row r="68" spans="18:25">
      <c r="R68" s="117"/>
      <c r="S68" s="117"/>
      <c r="T68" s="117"/>
      <c r="U68" s="117"/>
      <c r="V68" s="117"/>
      <c r="W68" s="117"/>
      <c r="X68" s="117"/>
      <c r="Y68" s="117"/>
    </row>
    <row r="69" spans="18:25">
      <c r="R69" s="117"/>
      <c r="S69" s="117"/>
      <c r="T69" s="117"/>
      <c r="U69" s="117"/>
      <c r="V69" s="117"/>
      <c r="W69" s="117"/>
      <c r="X69" s="117"/>
      <c r="Y69" s="117"/>
    </row>
    <row r="70" spans="18:25">
      <c r="R70" s="117"/>
      <c r="S70" s="117"/>
      <c r="T70" s="117"/>
      <c r="U70" s="117"/>
      <c r="V70" s="117"/>
      <c r="W70" s="117"/>
      <c r="X70" s="117"/>
      <c r="Y70" s="117"/>
    </row>
    <row r="71" spans="18:25" ht="8.25" customHeight="1">
      <c r="R71" s="117"/>
      <c r="S71" s="117"/>
      <c r="T71" s="117"/>
      <c r="U71" s="117"/>
      <c r="V71" s="117"/>
      <c r="W71" s="117"/>
      <c r="X71" s="117"/>
      <c r="Y71" s="117"/>
    </row>
    <row r="72" spans="18:25">
      <c r="R72" s="117"/>
      <c r="S72" s="117"/>
      <c r="T72" s="117"/>
      <c r="U72" s="117"/>
      <c r="V72" s="117"/>
      <c r="W72" s="117"/>
      <c r="X72" s="117"/>
      <c r="Y72" s="117"/>
    </row>
    <row r="73" spans="18:25" ht="9" customHeight="1">
      <c r="R73" s="117"/>
      <c r="S73" s="117"/>
      <c r="T73" s="117"/>
      <c r="U73" s="117"/>
      <c r="V73" s="117"/>
      <c r="W73" s="117"/>
      <c r="X73" s="117"/>
      <c r="Y73" s="555"/>
    </row>
    <row r="74" spans="18:25" ht="8.25" customHeight="1">
      <c r="R74" s="117"/>
      <c r="S74" s="117"/>
      <c r="T74" s="117"/>
      <c r="U74" s="117"/>
      <c r="V74" s="1514"/>
      <c r="W74" s="1514"/>
      <c r="X74" s="1514"/>
      <c r="Y74" s="1514"/>
    </row>
    <row r="75" spans="18:25" ht="9.75" customHeight="1">
      <c r="R75" s="117"/>
      <c r="S75" s="117"/>
      <c r="T75" s="117"/>
      <c r="U75" s="117"/>
      <c r="V75" s="117"/>
      <c r="W75" s="117"/>
      <c r="X75" s="117"/>
      <c r="Y75" s="117"/>
    </row>
    <row r="76" spans="18:25">
      <c r="R76" s="117"/>
      <c r="S76" s="117"/>
      <c r="T76" s="117"/>
      <c r="U76" s="117"/>
      <c r="V76" s="117"/>
      <c r="W76" s="117"/>
      <c r="X76" s="117"/>
      <c r="Y76" s="117"/>
    </row>
  </sheetData>
  <mergeCells count="127">
    <mergeCell ref="C58:X58"/>
    <mergeCell ref="C60:E60"/>
    <mergeCell ref="V74:Y74"/>
    <mergeCell ref="F6:H6"/>
    <mergeCell ref="J6:X6"/>
    <mergeCell ref="J33:X33"/>
    <mergeCell ref="F33:H33"/>
    <mergeCell ref="F34:H34"/>
    <mergeCell ref="J34:L34"/>
    <mergeCell ref="C36:D36"/>
    <mergeCell ref="C32:D33"/>
    <mergeCell ref="F27:H27"/>
    <mergeCell ref="J27:L27"/>
    <mergeCell ref="N27:P27"/>
    <mergeCell ref="R27:T27"/>
    <mergeCell ref="V27:X27"/>
    <mergeCell ref="F28:H28"/>
    <mergeCell ref="J28:L28"/>
    <mergeCell ref="N34:P34"/>
    <mergeCell ref="R34:T34"/>
    <mergeCell ref="V34:X34"/>
    <mergeCell ref="V28:X28"/>
    <mergeCell ref="V30:X30"/>
    <mergeCell ref="N28:P28"/>
    <mergeCell ref="R28:T28"/>
    <mergeCell ref="F25:H25"/>
    <mergeCell ref="J25:L25"/>
    <mergeCell ref="N25:P25"/>
    <mergeCell ref="R25:T25"/>
    <mergeCell ref="V25:X25"/>
    <mergeCell ref="F26:H26"/>
    <mergeCell ref="J26:L26"/>
    <mergeCell ref="N26:P26"/>
    <mergeCell ref="R26:T26"/>
    <mergeCell ref="V26:X26"/>
    <mergeCell ref="C22:D22"/>
    <mergeCell ref="F22:H22"/>
    <mergeCell ref="J22:L22"/>
    <mergeCell ref="N22:P22"/>
    <mergeCell ref="R22:T22"/>
    <mergeCell ref="V22:X22"/>
    <mergeCell ref="V24:X24"/>
    <mergeCell ref="F23:H23"/>
    <mergeCell ref="J23:L23"/>
    <mergeCell ref="N23:P23"/>
    <mergeCell ref="R23:T23"/>
    <mergeCell ref="V23:X23"/>
    <mergeCell ref="F24:H24"/>
    <mergeCell ref="J24:L24"/>
    <mergeCell ref="N24:P24"/>
    <mergeCell ref="R24:T24"/>
    <mergeCell ref="F21:H21"/>
    <mergeCell ref="J21:L21"/>
    <mergeCell ref="N21:P21"/>
    <mergeCell ref="R21:T21"/>
    <mergeCell ref="V21:X21"/>
    <mergeCell ref="F19:H19"/>
    <mergeCell ref="J19:L19"/>
    <mergeCell ref="N19:P19"/>
    <mergeCell ref="R19:T19"/>
    <mergeCell ref="V19:X19"/>
    <mergeCell ref="F17:H17"/>
    <mergeCell ref="J17:L17"/>
    <mergeCell ref="N17:P17"/>
    <mergeCell ref="R17:T17"/>
    <mergeCell ref="V17:X17"/>
    <mergeCell ref="F20:H20"/>
    <mergeCell ref="J20:L20"/>
    <mergeCell ref="N20:P20"/>
    <mergeCell ref="R20:T20"/>
    <mergeCell ref="V20:X20"/>
    <mergeCell ref="R18:T18"/>
    <mergeCell ref="V18:X18"/>
    <mergeCell ref="F18:H18"/>
    <mergeCell ref="J18:L18"/>
    <mergeCell ref="N18:P18"/>
    <mergeCell ref="V14:X14"/>
    <mergeCell ref="F15:H15"/>
    <mergeCell ref="J15:L15"/>
    <mergeCell ref="N15:P15"/>
    <mergeCell ref="R15:T15"/>
    <mergeCell ref="V15:X15"/>
    <mergeCell ref="C16:D16"/>
    <mergeCell ref="F16:H16"/>
    <mergeCell ref="J16:L16"/>
    <mergeCell ref="N16:P16"/>
    <mergeCell ref="R16:T16"/>
    <mergeCell ref="F14:H14"/>
    <mergeCell ref="J14:L14"/>
    <mergeCell ref="N14:P14"/>
    <mergeCell ref="R14:T14"/>
    <mergeCell ref="V16:X16"/>
    <mergeCell ref="V7:X7"/>
    <mergeCell ref="F12:H12"/>
    <mergeCell ref="J12:L12"/>
    <mergeCell ref="N12:P12"/>
    <mergeCell ref="R12:T12"/>
    <mergeCell ref="V12:X12"/>
    <mergeCell ref="F13:H13"/>
    <mergeCell ref="J13:L13"/>
    <mergeCell ref="N13:P13"/>
    <mergeCell ref="R13:T13"/>
    <mergeCell ref="V13:X13"/>
    <mergeCell ref="N1:X1"/>
    <mergeCell ref="V3:X3"/>
    <mergeCell ref="C5:D6"/>
    <mergeCell ref="E8:H8"/>
    <mergeCell ref="C9:D9"/>
    <mergeCell ref="F9:H9"/>
    <mergeCell ref="J9:L9"/>
    <mergeCell ref="N9:P9"/>
    <mergeCell ref="R11:T11"/>
    <mergeCell ref="V11:X11"/>
    <mergeCell ref="V9:X9"/>
    <mergeCell ref="F10:H10"/>
    <mergeCell ref="J10:L10"/>
    <mergeCell ref="N10:P10"/>
    <mergeCell ref="R10:T10"/>
    <mergeCell ref="V10:X10"/>
    <mergeCell ref="F11:H11"/>
    <mergeCell ref="J11:L11"/>
    <mergeCell ref="R9:T9"/>
    <mergeCell ref="F7:H7"/>
    <mergeCell ref="J7:L7"/>
    <mergeCell ref="N7:P7"/>
    <mergeCell ref="R7:T7"/>
    <mergeCell ref="N11:P11"/>
  </mergeCells>
  <printOptions horizontalCentered="1"/>
  <pageMargins left="0.15748031496062992" right="0.15748031496062992" top="0.19685039370078741" bottom="0.19685039370078741" header="0" footer="0"/>
  <pageSetup paperSize="9" orientation="portrait" r:id="rId1"/>
  <headerFooter alignWithMargins="0"/>
</worksheet>
</file>

<file path=xl/worksheets/sheet5.xml><?xml version="1.0" encoding="utf-8"?>
<worksheet xmlns="http://schemas.openxmlformats.org/spreadsheetml/2006/main" xmlns:r="http://schemas.openxmlformats.org/officeDocument/2006/relationships">
  <sheetPr>
    <tabColor indexed="17"/>
  </sheetPr>
  <dimension ref="A1:AI82"/>
  <sheetViews>
    <sheetView topLeftCell="H1" workbookViewId="0">
      <selection activeCell="C56" sqref="C56:E56"/>
    </sheetView>
  </sheetViews>
  <sheetFormatPr defaultRowHeight="12.75"/>
  <cols>
    <col min="1" max="1" width="1" style="360" customWidth="1"/>
    <col min="2" max="2" width="2.5703125" style="360" customWidth="1"/>
    <col min="3" max="3" width="1.140625" style="360" customWidth="1"/>
    <col min="4" max="4" width="30.28515625" style="360" customWidth="1"/>
    <col min="5" max="6" width="0.5703125" style="360" customWidth="1"/>
    <col min="7" max="7" width="7.28515625" style="360" customWidth="1"/>
    <col min="8" max="8" width="0.42578125" style="360" customWidth="1"/>
    <col min="9" max="9" width="4.85546875" style="360" customWidth="1"/>
    <col min="10" max="10" width="0.28515625" style="360" customWidth="1"/>
    <col min="11" max="11" width="7.28515625" style="360" customWidth="1"/>
    <col min="12" max="12" width="0.42578125" style="360" customWidth="1"/>
    <col min="13" max="13" width="4.85546875" style="360" customWidth="1"/>
    <col min="14" max="14" width="0.42578125" style="360" customWidth="1"/>
    <col min="15" max="15" width="7.28515625" style="360" customWidth="1"/>
    <col min="16" max="16" width="0.42578125" style="360" customWidth="1"/>
    <col min="17" max="17" width="4.85546875" style="360" customWidth="1"/>
    <col min="18" max="18" width="0.28515625" style="360" customWidth="1"/>
    <col min="19" max="19" width="7.28515625" style="360" customWidth="1"/>
    <col min="20" max="20" width="0.28515625" style="360" customWidth="1"/>
    <col min="21" max="21" width="4.85546875" style="360" customWidth="1"/>
    <col min="22" max="22" width="0.28515625" style="360" customWidth="1"/>
    <col min="23" max="23" width="7.28515625" style="360" customWidth="1"/>
    <col min="24" max="24" width="0.28515625" style="360" customWidth="1"/>
    <col min="25" max="25" width="4.85546875" style="360" customWidth="1"/>
    <col min="26" max="26" width="2.5703125" style="360" customWidth="1"/>
    <col min="27" max="27" width="1" style="360" customWidth="1"/>
    <col min="28" max="16384" width="9.140625" style="360"/>
  </cols>
  <sheetData>
    <row r="1" spans="1:35" ht="13.5" customHeight="1" thickBot="1">
      <c r="A1" s="4"/>
      <c r="B1" s="470"/>
      <c r="C1" s="1553" t="s">
        <v>354</v>
      </c>
      <c r="D1" s="1554"/>
      <c r="E1" s="1554"/>
      <c r="F1" s="1554"/>
      <c r="G1" s="8"/>
      <c r="H1" s="8"/>
      <c r="I1" s="8"/>
      <c r="J1" s="8"/>
      <c r="K1" s="8"/>
      <c r="L1" s="8"/>
      <c r="M1" s="8"/>
      <c r="N1" s="8"/>
      <c r="O1" s="8"/>
      <c r="P1" s="8"/>
      <c r="Q1" s="8"/>
      <c r="R1" s="8"/>
      <c r="S1" s="8"/>
      <c r="T1" s="8"/>
      <c r="U1" s="8"/>
      <c r="V1" s="8"/>
      <c r="W1" s="402"/>
      <c r="X1" s="402"/>
      <c r="Y1" s="29"/>
      <c r="Z1" s="29"/>
      <c r="AA1" s="4"/>
    </row>
    <row r="2" spans="1:35" ht="9.75" customHeight="1">
      <c r="A2" s="4"/>
      <c r="B2" s="405"/>
      <c r="C2" s="53"/>
      <c r="D2" s="405"/>
      <c r="E2" s="404"/>
      <c r="F2" s="295"/>
      <c r="G2" s="295"/>
      <c r="H2" s="295"/>
      <c r="I2" s="295"/>
      <c r="J2" s="295"/>
      <c r="K2" s="295"/>
      <c r="L2" s="295"/>
      <c r="M2" s="295"/>
      <c r="N2" s="295"/>
      <c r="O2" s="19"/>
      <c r="P2" s="19"/>
      <c r="Q2" s="19"/>
      <c r="R2" s="19"/>
      <c r="S2" s="19"/>
      <c r="T2" s="19"/>
      <c r="U2" s="19"/>
      <c r="V2" s="19"/>
      <c r="W2" s="19"/>
      <c r="X2" s="19"/>
      <c r="Y2" s="8"/>
      <c r="Z2" s="20"/>
      <c r="AA2" s="4"/>
    </row>
    <row r="3" spans="1:35" ht="9" customHeight="1" thickBot="1">
      <c r="A3" s="4"/>
      <c r="B3" s="8"/>
      <c r="C3" s="485"/>
      <c r="D3" s="8"/>
      <c r="E3" s="8"/>
      <c r="F3" s="8"/>
      <c r="G3" s="8"/>
      <c r="H3" s="8"/>
      <c r="I3" s="8"/>
      <c r="J3" s="8"/>
      <c r="K3" s="8"/>
      <c r="L3" s="8"/>
      <c r="M3" s="8"/>
      <c r="N3" s="8"/>
      <c r="O3" s="8"/>
      <c r="P3" s="8"/>
      <c r="Q3" s="8"/>
      <c r="R3" s="8"/>
      <c r="S3" s="8"/>
      <c r="T3" s="8"/>
      <c r="U3" s="8"/>
      <c r="V3" s="8"/>
      <c r="W3" s="1492" t="s">
        <v>106</v>
      </c>
      <c r="X3" s="1492"/>
      <c r="Y3" s="1492"/>
      <c r="Z3" s="20"/>
      <c r="AA3" s="4"/>
    </row>
    <row r="4" spans="1:35" s="12" customFormat="1" ht="13.5" customHeight="1" thickBot="1">
      <c r="A4" s="11"/>
      <c r="B4" s="21"/>
      <c r="C4" s="358" t="s">
        <v>355</v>
      </c>
      <c r="D4" s="471"/>
      <c r="E4" s="471"/>
      <c r="F4" s="471"/>
      <c r="G4" s="471"/>
      <c r="H4" s="471"/>
      <c r="I4" s="472"/>
      <c r="J4" s="472"/>
      <c r="K4" s="472"/>
      <c r="L4" s="472"/>
      <c r="M4" s="472"/>
      <c r="N4" s="472"/>
      <c r="O4" s="472"/>
      <c r="P4" s="472"/>
      <c r="Q4" s="472"/>
      <c r="R4" s="472"/>
      <c r="S4" s="472"/>
      <c r="T4" s="472"/>
      <c r="U4" s="472"/>
      <c r="V4" s="472"/>
      <c r="W4" s="473"/>
      <c r="X4" s="499"/>
      <c r="Y4" s="473"/>
      <c r="Z4" s="20"/>
      <c r="AA4" s="11"/>
      <c r="AB4" s="360"/>
      <c r="AC4" s="360"/>
    </row>
    <row r="5" spans="1:35" ht="3.75" customHeight="1">
      <c r="A5" s="4"/>
      <c r="B5" s="8"/>
      <c r="C5" s="1555" t="s">
        <v>340</v>
      </c>
      <c r="D5" s="1556"/>
      <c r="E5" s="407"/>
      <c r="F5" s="500"/>
      <c r="G5" s="4"/>
      <c r="H5" s="501"/>
      <c r="I5" s="501"/>
      <c r="J5" s="501"/>
      <c r="K5" s="501"/>
      <c r="L5" s="501"/>
      <c r="M5" s="501"/>
      <c r="N5" s="501"/>
      <c r="O5" s="501"/>
      <c r="P5" s="501"/>
      <c r="Q5" s="501"/>
      <c r="R5" s="501"/>
      <c r="S5" s="4"/>
      <c r="T5" s="501"/>
      <c r="U5" s="501"/>
      <c r="V5" s="501"/>
      <c r="W5" s="501"/>
      <c r="X5" s="501"/>
      <c r="Y5" s="501"/>
      <c r="Z5" s="20"/>
      <c r="AA5" s="4"/>
      <c r="AD5" s="12"/>
      <c r="AE5" s="12"/>
      <c r="AF5" s="12"/>
      <c r="AG5" s="12"/>
      <c r="AH5" s="12"/>
      <c r="AI5" s="12"/>
    </row>
    <row r="6" spans="1:35" ht="12.75" customHeight="1">
      <c r="A6" s="4"/>
      <c r="B6" s="8"/>
      <c r="C6" s="1557"/>
      <c r="D6" s="1557"/>
      <c r="E6" s="406">
        <v>2005</v>
      </c>
      <c r="F6" s="475">
        <v>2010</v>
      </c>
      <c r="G6" s="1518">
        <v>2010</v>
      </c>
      <c r="H6" s="1518"/>
      <c r="I6" s="1518"/>
      <c r="J6" s="475"/>
      <c r="K6" s="1558">
        <v>2011</v>
      </c>
      <c r="L6" s="1559"/>
      <c r="M6" s="1559"/>
      <c r="N6" s="1559"/>
      <c r="O6" s="1559"/>
      <c r="P6" s="1559"/>
      <c r="Q6" s="1559"/>
      <c r="R6" s="1559"/>
      <c r="S6" s="1559"/>
      <c r="T6" s="1559"/>
      <c r="U6" s="1559"/>
      <c r="V6" s="1559"/>
      <c r="W6" s="1559"/>
      <c r="X6" s="1559"/>
      <c r="Y6" s="1559"/>
      <c r="Z6" s="20"/>
      <c r="AA6" s="4"/>
      <c r="AD6" s="12"/>
      <c r="AE6" s="12"/>
      <c r="AF6" s="12"/>
      <c r="AG6" s="12"/>
      <c r="AH6" s="12"/>
      <c r="AI6" s="12"/>
    </row>
    <row r="7" spans="1:35">
      <c r="A7" s="4"/>
      <c r="B7" s="8"/>
      <c r="C7" s="502"/>
      <c r="D7" s="502"/>
      <c r="E7" s="1496" t="s">
        <v>378</v>
      </c>
      <c r="F7" s="1496"/>
      <c r="G7" s="1496"/>
      <c r="H7" s="1496"/>
      <c r="I7" s="1496"/>
      <c r="J7" s="406"/>
      <c r="K7" s="1505" t="s">
        <v>379</v>
      </c>
      <c r="L7" s="1504"/>
      <c r="M7" s="1504"/>
      <c r="N7" s="406"/>
      <c r="O7" s="1504" t="s">
        <v>380</v>
      </c>
      <c r="P7" s="1504"/>
      <c r="Q7" s="1504"/>
      <c r="R7" s="476"/>
      <c r="S7" s="1504" t="s">
        <v>381</v>
      </c>
      <c r="T7" s="1504"/>
      <c r="U7" s="1504"/>
      <c r="V7" s="477"/>
      <c r="W7" s="1504" t="s">
        <v>378</v>
      </c>
      <c r="X7" s="1504"/>
      <c r="Y7" s="1504"/>
      <c r="Z7" s="22"/>
      <c r="AA7" s="4"/>
      <c r="AD7" s="12"/>
      <c r="AE7" s="12"/>
      <c r="AF7" s="12"/>
      <c r="AG7" s="12"/>
      <c r="AH7" s="12"/>
      <c r="AI7" s="12"/>
    </row>
    <row r="8" spans="1:35" ht="3.75" customHeight="1">
      <c r="A8" s="4"/>
      <c r="B8" s="8"/>
      <c r="C8" s="407"/>
      <c r="D8" s="407"/>
      <c r="E8" s="407"/>
      <c r="F8" s="491"/>
      <c r="G8" s="1551"/>
      <c r="H8" s="1551"/>
      <c r="I8" s="1551"/>
      <c r="J8" s="409"/>
      <c r="K8" s="1552"/>
      <c r="L8" s="1551"/>
      <c r="M8" s="1551"/>
      <c r="N8" s="406"/>
      <c r="O8" s="406"/>
      <c r="P8" s="406"/>
      <c r="Q8" s="406"/>
      <c r="R8" s="476"/>
      <c r="S8" s="406"/>
      <c r="T8" s="406"/>
      <c r="U8" s="406"/>
      <c r="V8" s="477"/>
      <c r="W8" s="406"/>
      <c r="X8" s="406"/>
      <c r="Y8" s="406"/>
      <c r="Z8" s="22"/>
      <c r="AA8" s="4"/>
      <c r="AD8" s="12"/>
      <c r="AE8" s="12"/>
      <c r="AF8" s="12"/>
      <c r="AG8" s="12"/>
      <c r="AH8" s="12"/>
      <c r="AI8" s="12"/>
    </row>
    <row r="9" spans="1:35" s="480" customFormat="1" ht="11.25" customHeight="1">
      <c r="A9" s="356"/>
      <c r="B9" s="478"/>
      <c r="C9" s="1497" t="s">
        <v>15</v>
      </c>
      <c r="D9" s="1497"/>
      <c r="E9" s="479"/>
      <c r="F9" s="491"/>
      <c r="G9" s="1498">
        <v>4948.8</v>
      </c>
      <c r="H9" s="1498"/>
      <c r="I9" s="1498"/>
      <c r="J9" s="476"/>
      <c r="K9" s="1499">
        <v>4866</v>
      </c>
      <c r="L9" s="1498"/>
      <c r="M9" s="1498"/>
      <c r="N9" s="476"/>
      <c r="O9" s="1498">
        <v>4893</v>
      </c>
      <c r="P9" s="1498"/>
      <c r="Q9" s="1498"/>
      <c r="R9" s="477"/>
      <c r="S9" s="1498">
        <v>4853.7</v>
      </c>
      <c r="T9" s="1498"/>
      <c r="U9" s="1498"/>
      <c r="V9" s="477"/>
      <c r="W9" s="1502">
        <v>4735.3999999999996</v>
      </c>
      <c r="X9" s="1502"/>
      <c r="Y9" s="1502"/>
      <c r="Z9" s="503"/>
      <c r="AA9" s="356"/>
      <c r="AB9" s="360"/>
      <c r="AC9" s="360"/>
      <c r="AD9" s="504"/>
      <c r="AE9" s="504"/>
      <c r="AF9" s="504"/>
      <c r="AG9" s="504"/>
      <c r="AH9" s="504"/>
      <c r="AI9" s="504"/>
    </row>
    <row r="10" spans="1:35" ht="11.25" customHeight="1">
      <c r="A10" s="4"/>
      <c r="B10" s="55"/>
      <c r="C10" s="403" t="s">
        <v>105</v>
      </c>
      <c r="D10" s="23"/>
      <c r="E10" s="407"/>
      <c r="F10" s="505"/>
      <c r="G10" s="1548">
        <v>2637.9</v>
      </c>
      <c r="H10" s="1548"/>
      <c r="I10" s="1548"/>
      <c r="J10" s="309"/>
      <c r="K10" s="1549">
        <v>2591.5</v>
      </c>
      <c r="L10" s="1548"/>
      <c r="M10" s="1548"/>
      <c r="N10" s="309"/>
      <c r="O10" s="1548">
        <v>2594.3000000000002</v>
      </c>
      <c r="P10" s="1548"/>
      <c r="Q10" s="1548"/>
      <c r="R10" s="477"/>
      <c r="S10" s="1548">
        <v>2597.4</v>
      </c>
      <c r="T10" s="1548"/>
      <c r="U10" s="1548"/>
      <c r="V10" s="477"/>
      <c r="W10" s="1550">
        <v>2514.9</v>
      </c>
      <c r="X10" s="1550"/>
      <c r="Y10" s="1550"/>
      <c r="Z10" s="22"/>
      <c r="AA10" s="4"/>
    </row>
    <row r="11" spans="1:35" ht="11.25" customHeight="1">
      <c r="A11" s="4"/>
      <c r="B11" s="55"/>
      <c r="C11" s="403" t="s">
        <v>104</v>
      </c>
      <c r="D11" s="23"/>
      <c r="E11" s="407"/>
      <c r="F11" s="505"/>
      <c r="G11" s="1548">
        <v>2310.8000000000002</v>
      </c>
      <c r="H11" s="1548"/>
      <c r="I11" s="1548"/>
      <c r="J11" s="309"/>
      <c r="K11" s="1549">
        <v>2274.5</v>
      </c>
      <c r="L11" s="1548"/>
      <c r="M11" s="1548"/>
      <c r="N11" s="309"/>
      <c r="O11" s="1548">
        <v>2298.6999999999998</v>
      </c>
      <c r="P11" s="1548"/>
      <c r="Q11" s="1548"/>
      <c r="R11" s="477"/>
      <c r="S11" s="1548">
        <v>2256.3000000000002</v>
      </c>
      <c r="T11" s="1548"/>
      <c r="U11" s="1548"/>
      <c r="V11" s="477"/>
      <c r="W11" s="1550">
        <v>2220.5</v>
      </c>
      <c r="X11" s="1550"/>
      <c r="Y11" s="1550"/>
      <c r="Z11" s="22"/>
      <c r="AA11" s="4"/>
    </row>
    <row r="12" spans="1:35" ht="11.25" customHeight="1">
      <c r="A12" s="4"/>
      <c r="B12" s="55"/>
      <c r="C12" s="403" t="s">
        <v>341</v>
      </c>
      <c r="D12" s="23"/>
      <c r="E12" s="407"/>
      <c r="F12" s="16"/>
      <c r="G12" s="1548">
        <v>319.5</v>
      </c>
      <c r="H12" s="1548"/>
      <c r="I12" s="1548"/>
      <c r="J12" s="309"/>
      <c r="K12" s="1549">
        <v>321.60000000000002</v>
      </c>
      <c r="L12" s="1548"/>
      <c r="M12" s="1548"/>
      <c r="N12" s="309"/>
      <c r="O12" s="1548">
        <v>312.2</v>
      </c>
      <c r="P12" s="1548"/>
      <c r="Q12" s="1548"/>
      <c r="R12" s="477"/>
      <c r="S12" s="1548">
        <v>322.2</v>
      </c>
      <c r="T12" s="1548"/>
      <c r="U12" s="1548"/>
      <c r="V12" s="477"/>
      <c r="W12" s="1550">
        <v>285.10000000000002</v>
      </c>
      <c r="X12" s="1550"/>
      <c r="Y12" s="1550"/>
      <c r="Z12" s="22"/>
      <c r="AA12" s="4"/>
    </row>
    <row r="13" spans="1:35" ht="11.25" customHeight="1">
      <c r="A13" s="4"/>
      <c r="B13" s="55"/>
      <c r="C13" s="403" t="s">
        <v>342</v>
      </c>
      <c r="D13" s="23"/>
      <c r="E13" s="407"/>
      <c r="F13" s="16"/>
      <c r="G13" s="1500">
        <v>2538.1999999999998</v>
      </c>
      <c r="H13" s="1500"/>
      <c r="I13" s="1500"/>
      <c r="J13" s="309"/>
      <c r="K13" s="1503">
        <v>2511.8000000000002</v>
      </c>
      <c r="L13" s="1500"/>
      <c r="M13" s="1500"/>
      <c r="N13" s="309"/>
      <c r="O13" s="1500">
        <v>2541.3000000000002</v>
      </c>
      <c r="P13" s="1500"/>
      <c r="Q13" s="1500"/>
      <c r="R13" s="477"/>
      <c r="S13" s="1500">
        <v>2511.1999999999998</v>
      </c>
      <c r="T13" s="1500"/>
      <c r="U13" s="1500"/>
      <c r="V13" s="477"/>
      <c r="W13" s="1501">
        <v>2456.1</v>
      </c>
      <c r="X13" s="1501"/>
      <c r="Y13" s="1501"/>
      <c r="Z13" s="22"/>
      <c r="AA13" s="4"/>
    </row>
    <row r="14" spans="1:35" ht="11.25" customHeight="1">
      <c r="A14" s="4"/>
      <c r="B14" s="55"/>
      <c r="C14" s="403" t="s">
        <v>343</v>
      </c>
      <c r="D14" s="23"/>
      <c r="E14" s="407"/>
      <c r="F14" s="16"/>
      <c r="G14" s="1500">
        <v>2091.1</v>
      </c>
      <c r="H14" s="1500"/>
      <c r="I14" s="1500"/>
      <c r="J14" s="309"/>
      <c r="K14" s="1503">
        <v>2032.4</v>
      </c>
      <c r="L14" s="1500"/>
      <c r="M14" s="1500"/>
      <c r="N14" s="309"/>
      <c r="O14" s="1500">
        <v>2039.6</v>
      </c>
      <c r="P14" s="1500"/>
      <c r="Q14" s="1500"/>
      <c r="R14" s="477"/>
      <c r="S14" s="1500">
        <v>2020.3000000000002</v>
      </c>
      <c r="T14" s="1500"/>
      <c r="U14" s="1500"/>
      <c r="V14" s="477"/>
      <c r="W14" s="1501">
        <v>1994.2</v>
      </c>
      <c r="X14" s="1501"/>
      <c r="Y14" s="1501"/>
      <c r="Z14" s="22"/>
      <c r="AA14" s="4"/>
    </row>
    <row r="15" spans="1:35" ht="15" customHeight="1">
      <c r="A15" s="4"/>
      <c r="B15" s="55"/>
      <c r="C15" s="403" t="s">
        <v>356</v>
      </c>
      <c r="D15" s="23"/>
      <c r="E15" s="407"/>
      <c r="F15" s="16"/>
      <c r="G15" s="1548">
        <v>528.70000000000005</v>
      </c>
      <c r="H15" s="1548"/>
      <c r="I15" s="1548"/>
      <c r="J15" s="309"/>
      <c r="K15" s="1549">
        <v>487.4</v>
      </c>
      <c r="L15" s="1548"/>
      <c r="M15" s="1548"/>
      <c r="N15" s="309"/>
      <c r="O15" s="1548">
        <v>495.5</v>
      </c>
      <c r="P15" s="1548"/>
      <c r="Q15" s="1548"/>
      <c r="R15" s="477"/>
      <c r="S15" s="1548">
        <v>478.5</v>
      </c>
      <c r="T15" s="1548"/>
      <c r="U15" s="1548"/>
      <c r="V15" s="477"/>
      <c r="W15" s="1550">
        <v>452.5</v>
      </c>
      <c r="X15" s="1550"/>
      <c r="Y15" s="1550"/>
      <c r="Z15" s="22"/>
      <c r="AA15" s="4"/>
    </row>
    <row r="16" spans="1:35" ht="11.25" customHeight="1">
      <c r="A16" s="4"/>
      <c r="B16" s="55"/>
      <c r="C16" s="403" t="s">
        <v>357</v>
      </c>
      <c r="D16" s="23"/>
      <c r="E16" s="407"/>
      <c r="F16" s="16"/>
      <c r="G16" s="1500">
        <v>1368.7</v>
      </c>
      <c r="H16" s="1500"/>
      <c r="I16" s="1500"/>
      <c r="J16" s="309"/>
      <c r="K16" s="1503">
        <v>1336.4</v>
      </c>
      <c r="L16" s="1500"/>
      <c r="M16" s="1500"/>
      <c r="N16" s="309"/>
      <c r="O16" s="1500">
        <v>1347.7</v>
      </c>
      <c r="P16" s="1500"/>
      <c r="Q16" s="1500"/>
      <c r="R16" s="477"/>
      <c r="S16" s="1500">
        <v>1332.3</v>
      </c>
      <c r="T16" s="1500"/>
      <c r="U16" s="1500"/>
      <c r="V16" s="477"/>
      <c r="W16" s="1501">
        <v>1274.3</v>
      </c>
      <c r="X16" s="1501"/>
      <c r="Y16" s="1501"/>
      <c r="Z16" s="22"/>
      <c r="AA16" s="4"/>
    </row>
    <row r="17" spans="1:29" ht="11.25" customHeight="1">
      <c r="A17" s="4"/>
      <c r="B17" s="55"/>
      <c r="C17" s="403" t="s">
        <v>358</v>
      </c>
      <c r="D17" s="23"/>
      <c r="E17" s="407"/>
      <c r="F17" s="16"/>
      <c r="G17" s="1500">
        <v>3051.3</v>
      </c>
      <c r="H17" s="1500"/>
      <c r="I17" s="1500"/>
      <c r="J17" s="309"/>
      <c r="K17" s="1503">
        <v>3042.1</v>
      </c>
      <c r="L17" s="1500"/>
      <c r="M17" s="1500"/>
      <c r="N17" s="309"/>
      <c r="O17" s="1500">
        <v>3049.8</v>
      </c>
      <c r="P17" s="1500"/>
      <c r="Q17" s="1500"/>
      <c r="R17" s="477"/>
      <c r="S17" s="1500">
        <v>3043</v>
      </c>
      <c r="T17" s="1500"/>
      <c r="U17" s="1500"/>
      <c r="V17" s="477"/>
      <c r="W17" s="1501">
        <v>3008.6</v>
      </c>
      <c r="X17" s="1501"/>
      <c r="Y17" s="1501"/>
      <c r="Z17" s="22"/>
      <c r="AA17" s="4"/>
    </row>
    <row r="18" spans="1:29" s="50" customFormat="1" ht="15" customHeight="1">
      <c r="A18" s="312"/>
      <c r="B18" s="18"/>
      <c r="C18" s="403" t="s">
        <v>359</v>
      </c>
      <c r="D18" s="23"/>
      <c r="E18" s="407"/>
      <c r="F18" s="506"/>
      <c r="G18" s="1500">
        <v>4378.2</v>
      </c>
      <c r="H18" s="1500"/>
      <c r="I18" s="1500"/>
      <c r="J18" s="309"/>
      <c r="K18" s="1503">
        <v>4198.1000000000004</v>
      </c>
      <c r="L18" s="1500"/>
      <c r="M18" s="1500"/>
      <c r="N18" s="309"/>
      <c r="O18" s="1500">
        <v>4260</v>
      </c>
      <c r="P18" s="1500"/>
      <c r="Q18" s="1500"/>
      <c r="R18" s="477"/>
      <c r="S18" s="1500">
        <v>4214.6000000000004</v>
      </c>
      <c r="T18" s="1500"/>
      <c r="U18" s="1500"/>
      <c r="V18" s="477"/>
      <c r="W18" s="1501">
        <v>4102.5</v>
      </c>
      <c r="X18" s="1501"/>
      <c r="Y18" s="1501"/>
      <c r="Z18" s="507"/>
      <c r="AA18" s="312"/>
      <c r="AB18" s="360"/>
      <c r="AC18" s="360"/>
    </row>
    <row r="19" spans="1:29" s="50" customFormat="1" ht="11.25" customHeight="1">
      <c r="A19" s="312"/>
      <c r="B19" s="18"/>
      <c r="C19" s="403" t="s">
        <v>360</v>
      </c>
      <c r="D19" s="23"/>
      <c r="E19" s="407"/>
      <c r="F19" s="506"/>
      <c r="G19" s="1500">
        <v>570.6</v>
      </c>
      <c r="H19" s="1500"/>
      <c r="I19" s="1500"/>
      <c r="J19" s="508"/>
      <c r="K19" s="1503">
        <v>667.9</v>
      </c>
      <c r="L19" s="1500"/>
      <c r="M19" s="1500"/>
      <c r="N19" s="508"/>
      <c r="O19" s="1500">
        <v>633</v>
      </c>
      <c r="P19" s="1500"/>
      <c r="Q19" s="1500"/>
      <c r="R19" s="477"/>
      <c r="S19" s="1500">
        <v>639.20000000000005</v>
      </c>
      <c r="T19" s="1500"/>
      <c r="U19" s="1500"/>
      <c r="V19" s="477"/>
      <c r="W19" s="1501">
        <v>632.9</v>
      </c>
      <c r="X19" s="1501"/>
      <c r="Y19" s="1501"/>
      <c r="Z19" s="507"/>
      <c r="AA19" s="312"/>
      <c r="AB19" s="360"/>
      <c r="AC19" s="360"/>
    </row>
    <row r="20" spans="1:29" ht="15" customHeight="1">
      <c r="A20" s="4"/>
      <c r="B20" s="55"/>
      <c r="C20" s="403" t="s">
        <v>361</v>
      </c>
      <c r="D20" s="23"/>
      <c r="E20" s="407"/>
      <c r="F20" s="16"/>
      <c r="G20" s="1500">
        <v>3833.4</v>
      </c>
      <c r="H20" s="1500"/>
      <c r="I20" s="1500"/>
      <c r="J20" s="309"/>
      <c r="K20" s="1503">
        <v>3814.3</v>
      </c>
      <c r="L20" s="1500"/>
      <c r="M20" s="1500"/>
      <c r="N20" s="309"/>
      <c r="O20" s="1500">
        <v>3862.9</v>
      </c>
      <c r="P20" s="1500"/>
      <c r="Q20" s="1500"/>
      <c r="R20" s="477"/>
      <c r="S20" s="1500">
        <v>3838.5</v>
      </c>
      <c r="T20" s="1500"/>
      <c r="U20" s="1500"/>
      <c r="V20" s="477"/>
      <c r="W20" s="1501">
        <v>3745.1</v>
      </c>
      <c r="X20" s="1501"/>
      <c r="Y20" s="1501"/>
      <c r="Z20" s="22"/>
      <c r="AA20" s="4"/>
    </row>
    <row r="21" spans="1:29" ht="11.25" customHeight="1">
      <c r="A21" s="4"/>
      <c r="B21" s="55"/>
      <c r="C21" s="428"/>
      <c r="D21" s="481" t="s">
        <v>362</v>
      </c>
      <c r="E21" s="407"/>
      <c r="F21" s="509"/>
      <c r="G21" s="1500">
        <v>2970.4</v>
      </c>
      <c r="H21" s="1500"/>
      <c r="I21" s="1500"/>
      <c r="J21" s="309"/>
      <c r="K21" s="1503">
        <v>2971.4</v>
      </c>
      <c r="L21" s="1500"/>
      <c r="M21" s="1500"/>
      <c r="N21" s="309"/>
      <c r="O21" s="1500">
        <v>2980.6</v>
      </c>
      <c r="P21" s="1500"/>
      <c r="Q21" s="1500"/>
      <c r="R21" s="477"/>
      <c r="S21" s="1500">
        <v>2966.7</v>
      </c>
      <c r="T21" s="1500"/>
      <c r="U21" s="1500"/>
      <c r="V21" s="477"/>
      <c r="W21" s="1501">
        <v>2951.1</v>
      </c>
      <c r="X21" s="1501"/>
      <c r="Y21" s="1501"/>
      <c r="Z21" s="22"/>
      <c r="AA21" s="4"/>
    </row>
    <row r="22" spans="1:29" ht="11.25" customHeight="1">
      <c r="A22" s="4"/>
      <c r="B22" s="55"/>
      <c r="C22" s="428"/>
      <c r="D22" s="481" t="s">
        <v>363</v>
      </c>
      <c r="E22" s="407"/>
      <c r="F22" s="509"/>
      <c r="G22" s="1500">
        <v>719</v>
      </c>
      <c r="H22" s="1500"/>
      <c r="I22" s="1500"/>
      <c r="J22" s="309"/>
      <c r="K22" s="1503">
        <v>713.8</v>
      </c>
      <c r="L22" s="1500"/>
      <c r="M22" s="1500"/>
      <c r="N22" s="309"/>
      <c r="O22" s="1500">
        <v>729.4</v>
      </c>
      <c r="P22" s="1500"/>
      <c r="Q22" s="1500"/>
      <c r="R22" s="477"/>
      <c r="S22" s="1500">
        <v>725.8</v>
      </c>
      <c r="T22" s="1500"/>
      <c r="U22" s="1500"/>
      <c r="V22" s="477"/>
      <c r="W22" s="1501">
        <v>659.7</v>
      </c>
      <c r="X22" s="1501"/>
      <c r="Y22" s="1501"/>
      <c r="Z22" s="22"/>
      <c r="AA22" s="4"/>
    </row>
    <row r="23" spans="1:29" ht="11.25" customHeight="1">
      <c r="A23" s="4"/>
      <c r="B23" s="55"/>
      <c r="C23" s="428"/>
      <c r="D23" s="481" t="s">
        <v>273</v>
      </c>
      <c r="E23" s="407"/>
      <c r="F23" s="509"/>
      <c r="G23" s="1500">
        <v>144</v>
      </c>
      <c r="H23" s="1500"/>
      <c r="I23" s="1500"/>
      <c r="J23" s="309"/>
      <c r="K23" s="1503">
        <v>129.1</v>
      </c>
      <c r="L23" s="1500"/>
      <c r="M23" s="1500"/>
      <c r="N23" s="309"/>
      <c r="O23" s="1500">
        <v>152.6</v>
      </c>
      <c r="P23" s="1500"/>
      <c r="Q23" s="1500"/>
      <c r="R23" s="477"/>
      <c r="S23" s="1500">
        <v>146.1</v>
      </c>
      <c r="T23" s="1500"/>
      <c r="U23" s="1500"/>
      <c r="V23" s="477"/>
      <c r="W23" s="1501">
        <v>134.19999999999999</v>
      </c>
      <c r="X23" s="1501"/>
      <c r="Y23" s="1501"/>
      <c r="Z23" s="22"/>
      <c r="AA23" s="4"/>
    </row>
    <row r="24" spans="1:29" ht="11.25" customHeight="1">
      <c r="A24" s="4"/>
      <c r="B24" s="55"/>
      <c r="C24" s="403" t="s">
        <v>364</v>
      </c>
      <c r="D24" s="23"/>
      <c r="E24" s="407"/>
      <c r="F24" s="510"/>
      <c r="G24" s="1500">
        <v>1064.5</v>
      </c>
      <c r="H24" s="1500"/>
      <c r="I24" s="1500"/>
      <c r="J24" s="309"/>
      <c r="K24" s="1503">
        <v>1017.5999999999999</v>
      </c>
      <c r="L24" s="1500"/>
      <c r="M24" s="1500"/>
      <c r="N24" s="309"/>
      <c r="O24" s="1500">
        <v>1002.7</v>
      </c>
      <c r="P24" s="1500"/>
      <c r="Q24" s="1500"/>
      <c r="R24" s="477"/>
      <c r="S24" s="1500">
        <v>988</v>
      </c>
      <c r="T24" s="1500"/>
      <c r="U24" s="1500"/>
      <c r="V24" s="477"/>
      <c r="W24" s="1501">
        <v>961.4</v>
      </c>
      <c r="X24" s="1501"/>
      <c r="Y24" s="1501"/>
      <c r="Z24" s="22"/>
      <c r="AA24" s="4"/>
    </row>
    <row r="25" spans="1:29" ht="11.25" customHeight="1">
      <c r="A25" s="4"/>
      <c r="B25" s="55"/>
      <c r="C25" s="403" t="s">
        <v>273</v>
      </c>
      <c r="D25" s="23"/>
      <c r="E25" s="407"/>
      <c r="F25" s="510"/>
      <c r="G25" s="1500">
        <v>50.9</v>
      </c>
      <c r="H25" s="1500"/>
      <c r="I25" s="1500"/>
      <c r="J25" s="309"/>
      <c r="K25" s="1503">
        <v>34.1</v>
      </c>
      <c r="L25" s="1500"/>
      <c r="M25" s="1500"/>
      <c r="N25" s="309"/>
      <c r="O25" s="1500">
        <v>27.3</v>
      </c>
      <c r="P25" s="1500"/>
      <c r="Q25" s="1500"/>
      <c r="R25" s="477"/>
      <c r="S25" s="1500">
        <v>27.2</v>
      </c>
      <c r="T25" s="1500"/>
      <c r="U25" s="1500"/>
      <c r="V25" s="477"/>
      <c r="W25" s="1501">
        <v>29</v>
      </c>
      <c r="X25" s="1501"/>
      <c r="Y25" s="1501"/>
      <c r="Z25" s="22"/>
      <c r="AA25" s="4"/>
    </row>
    <row r="26" spans="1:29" s="46" customFormat="1" ht="5.25" customHeight="1">
      <c r="A26" s="482"/>
      <c r="B26" s="483"/>
      <c r="C26" s="511"/>
      <c r="D26" s="483"/>
      <c r="E26" s="512"/>
      <c r="F26" s="512"/>
      <c r="G26" s="1545"/>
      <c r="H26" s="1545"/>
      <c r="I26" s="1545"/>
      <c r="J26" s="512"/>
      <c r="K26" s="1546"/>
      <c r="L26" s="1545"/>
      <c r="M26" s="1545"/>
      <c r="N26" s="512"/>
      <c r="O26" s="1545"/>
      <c r="P26" s="1545"/>
      <c r="Q26" s="1545"/>
      <c r="R26" s="477"/>
      <c r="S26" s="1545"/>
      <c r="T26" s="1545"/>
      <c r="U26" s="1545"/>
      <c r="V26" s="477"/>
      <c r="W26" s="1547"/>
      <c r="X26" s="1547"/>
      <c r="Y26" s="1547"/>
      <c r="Z26" s="513"/>
      <c r="AA26" s="4"/>
      <c r="AB26" s="360"/>
      <c r="AC26" s="360"/>
    </row>
    <row r="27" spans="1:29" ht="11.25" customHeight="1">
      <c r="A27" s="4"/>
      <c r="B27" s="55"/>
      <c r="C27" s="324" t="s">
        <v>365</v>
      </c>
      <c r="D27" s="17"/>
      <c r="E27" s="323"/>
      <c r="F27" s="514"/>
      <c r="G27" s="1510"/>
      <c r="H27" s="1510"/>
      <c r="I27" s="1510"/>
      <c r="J27" s="515"/>
      <c r="K27" s="1524"/>
      <c r="L27" s="1510"/>
      <c r="M27" s="1510"/>
      <c r="N27" s="515"/>
      <c r="O27" s="1510"/>
      <c r="P27" s="1510"/>
      <c r="Q27" s="1510"/>
      <c r="R27" s="477"/>
      <c r="S27" s="1510"/>
      <c r="T27" s="1510"/>
      <c r="U27" s="1510"/>
      <c r="V27" s="477"/>
      <c r="W27" s="1525"/>
      <c r="X27" s="1525"/>
      <c r="Y27" s="1525"/>
      <c r="Z27" s="22"/>
      <c r="AA27" s="4"/>
    </row>
    <row r="28" spans="1:29" s="495" customFormat="1" ht="11.25" customHeight="1">
      <c r="A28" s="493"/>
      <c r="B28" s="1541" t="s">
        <v>366</v>
      </c>
      <c r="C28" s="1541"/>
      <c r="D28" s="1541"/>
      <c r="E28" s="323"/>
      <c r="F28" s="516"/>
      <c r="G28" s="1542">
        <v>65.2</v>
      </c>
      <c r="H28" s="1542"/>
      <c r="I28" s="1542"/>
      <c r="J28" s="517"/>
      <c r="K28" s="1543">
        <v>64.599999999999994</v>
      </c>
      <c r="L28" s="1542"/>
      <c r="M28" s="1542"/>
      <c r="N28" s="517"/>
      <c r="O28" s="1542">
        <v>64.8</v>
      </c>
      <c r="P28" s="1542"/>
      <c r="Q28" s="1542"/>
      <c r="R28" s="477"/>
      <c r="S28" s="1542">
        <v>64.5</v>
      </c>
      <c r="T28" s="1542"/>
      <c r="U28" s="1542"/>
      <c r="V28" s="477"/>
      <c r="W28" s="1544">
        <v>62.9</v>
      </c>
      <c r="X28" s="1544"/>
      <c r="Y28" s="1544"/>
      <c r="Z28" s="518"/>
      <c r="AA28" s="493"/>
      <c r="AB28" s="360"/>
      <c r="AC28" s="360"/>
    </row>
    <row r="29" spans="1:29" ht="11.25" customHeight="1">
      <c r="A29" s="4"/>
      <c r="B29" s="55"/>
      <c r="C29" s="17"/>
      <c r="D29" s="481" t="s">
        <v>105</v>
      </c>
      <c r="E29" s="399"/>
      <c r="F29" s="514"/>
      <c r="G29" s="1510">
        <v>69.900000000000006</v>
      </c>
      <c r="H29" s="1510"/>
      <c r="I29" s="1510"/>
      <c r="J29" s="515"/>
      <c r="K29" s="1524">
        <v>68.7</v>
      </c>
      <c r="L29" s="1510"/>
      <c r="M29" s="1510"/>
      <c r="N29" s="515"/>
      <c r="O29" s="1510">
        <v>68.599999999999994</v>
      </c>
      <c r="P29" s="1510"/>
      <c r="Q29" s="1510"/>
      <c r="R29" s="477"/>
      <c r="S29" s="1510">
        <v>68.8</v>
      </c>
      <c r="T29" s="1510"/>
      <c r="U29" s="1510"/>
      <c r="V29" s="477"/>
      <c r="W29" s="1525">
        <v>66.5</v>
      </c>
      <c r="X29" s="1525"/>
      <c r="Y29" s="1525"/>
      <c r="Z29" s="22"/>
      <c r="AA29" s="4"/>
    </row>
    <row r="30" spans="1:29" ht="11.25" customHeight="1">
      <c r="A30" s="4"/>
      <c r="B30" s="55"/>
      <c r="C30" s="17"/>
      <c r="D30" s="481" t="s">
        <v>104</v>
      </c>
      <c r="E30" s="399"/>
      <c r="F30" s="514"/>
      <c r="G30" s="1510">
        <v>60.7</v>
      </c>
      <c r="H30" s="1510"/>
      <c r="I30" s="1510"/>
      <c r="J30" s="515"/>
      <c r="K30" s="1524">
        <v>60.6</v>
      </c>
      <c r="L30" s="1510"/>
      <c r="M30" s="1510"/>
      <c r="N30" s="515"/>
      <c r="O30" s="1510">
        <v>61.2</v>
      </c>
      <c r="P30" s="1510"/>
      <c r="Q30" s="1510"/>
      <c r="R30" s="477"/>
      <c r="S30" s="1510">
        <v>60.3</v>
      </c>
      <c r="T30" s="1510"/>
      <c r="U30" s="1510"/>
      <c r="V30" s="477"/>
      <c r="W30" s="1525">
        <v>59.4</v>
      </c>
      <c r="X30" s="1525"/>
      <c r="Y30" s="1525"/>
      <c r="Z30" s="22"/>
      <c r="AA30" s="4"/>
    </row>
    <row r="31" spans="1:29" s="495" customFormat="1" ht="11.25" customHeight="1">
      <c r="A31" s="493"/>
      <c r="B31" s="1541" t="s">
        <v>341</v>
      </c>
      <c r="C31" s="1541"/>
      <c r="D31" s="1541"/>
      <c r="E31" s="323"/>
      <c r="F31" s="516"/>
      <c r="G31" s="1542">
        <v>27.7</v>
      </c>
      <c r="H31" s="1542"/>
      <c r="I31" s="1542"/>
      <c r="J31" s="517"/>
      <c r="K31" s="1543">
        <v>27.9</v>
      </c>
      <c r="L31" s="1542"/>
      <c r="M31" s="1542"/>
      <c r="N31" s="517"/>
      <c r="O31" s="1542">
        <v>27.2</v>
      </c>
      <c r="P31" s="1542"/>
      <c r="Q31" s="1542"/>
      <c r="R31" s="477"/>
      <c r="S31" s="1542">
        <v>28.3</v>
      </c>
      <c r="T31" s="1542"/>
      <c r="U31" s="1542"/>
      <c r="V31" s="477"/>
      <c r="W31" s="1544">
        <v>25.2</v>
      </c>
      <c r="X31" s="1544"/>
      <c r="Y31" s="1544"/>
      <c r="Z31" s="518"/>
      <c r="AA31" s="493"/>
      <c r="AB31" s="360"/>
      <c r="AC31" s="360"/>
    </row>
    <row r="32" spans="1:29" ht="11.25" customHeight="1">
      <c r="A32" s="4"/>
      <c r="B32" s="55"/>
      <c r="C32" s="17"/>
      <c r="D32" s="481" t="s">
        <v>105</v>
      </c>
      <c r="E32" s="323"/>
      <c r="F32" s="514"/>
      <c r="G32" s="1510">
        <v>30.6</v>
      </c>
      <c r="H32" s="1510"/>
      <c r="I32" s="1510"/>
      <c r="J32" s="515"/>
      <c r="K32" s="1524">
        <v>30.1</v>
      </c>
      <c r="L32" s="1510"/>
      <c r="M32" s="1510"/>
      <c r="N32" s="515"/>
      <c r="O32" s="1510">
        <v>28.8</v>
      </c>
      <c r="P32" s="1510"/>
      <c r="Q32" s="1510"/>
      <c r="R32" s="477"/>
      <c r="S32" s="1510">
        <v>30.9</v>
      </c>
      <c r="T32" s="1510"/>
      <c r="U32" s="1510"/>
      <c r="V32" s="477"/>
      <c r="W32" s="1525">
        <v>27.5</v>
      </c>
      <c r="X32" s="1525"/>
      <c r="Y32" s="1525"/>
      <c r="Z32" s="22"/>
      <c r="AA32" s="4"/>
    </row>
    <row r="33" spans="1:29" ht="11.25" customHeight="1">
      <c r="A33" s="4"/>
      <c r="B33" s="55"/>
      <c r="C33" s="17"/>
      <c r="D33" s="481" t="s">
        <v>104</v>
      </c>
      <c r="E33" s="323"/>
      <c r="F33" s="514"/>
      <c r="G33" s="1510">
        <v>24.7</v>
      </c>
      <c r="H33" s="1510"/>
      <c r="I33" s="1510"/>
      <c r="J33" s="515"/>
      <c r="K33" s="1524">
        <v>25.7</v>
      </c>
      <c r="L33" s="1510"/>
      <c r="M33" s="1510"/>
      <c r="N33" s="515"/>
      <c r="O33" s="1510">
        <v>25.6</v>
      </c>
      <c r="P33" s="1510"/>
      <c r="Q33" s="1510"/>
      <c r="R33" s="477"/>
      <c r="S33" s="1510">
        <v>25.5</v>
      </c>
      <c r="T33" s="1510"/>
      <c r="U33" s="1510"/>
      <c r="V33" s="477"/>
      <c r="W33" s="1525">
        <v>22.7</v>
      </c>
      <c r="X33" s="1525"/>
      <c r="Y33" s="1525"/>
      <c r="Z33" s="22"/>
      <c r="AA33" s="4"/>
    </row>
    <row r="34" spans="1:29" s="495" customFormat="1" ht="11.25" customHeight="1">
      <c r="A34" s="493"/>
      <c r="B34" s="1541" t="s">
        <v>367</v>
      </c>
      <c r="C34" s="1541"/>
      <c r="D34" s="1541"/>
      <c r="E34" s="323"/>
      <c r="F34" s="516"/>
      <c r="G34" s="1542">
        <v>49.379730046032613</v>
      </c>
      <c r="H34" s="1542"/>
      <c r="I34" s="1542"/>
      <c r="J34" s="517"/>
      <c r="K34" s="1543">
        <v>48.903628560280929</v>
      </c>
      <c r="L34" s="1542"/>
      <c r="M34" s="1542"/>
      <c r="N34" s="517"/>
      <c r="O34" s="1542">
        <v>47.69757311761046</v>
      </c>
      <c r="P34" s="1542"/>
      <c r="Q34" s="1542"/>
      <c r="R34" s="477"/>
      <c r="S34" s="1542">
        <v>48.124031007751931</v>
      </c>
      <c r="T34" s="1542"/>
      <c r="U34" s="1542"/>
      <c r="V34" s="477"/>
      <c r="W34" s="1542">
        <v>46.7</v>
      </c>
      <c r="X34" s="1542"/>
      <c r="Y34" s="1542"/>
      <c r="Z34" s="518"/>
      <c r="AA34" s="493"/>
      <c r="AB34" s="360"/>
      <c r="AC34" s="360"/>
    </row>
    <row r="35" spans="1:29" ht="11.25" customHeight="1">
      <c r="A35" s="4"/>
      <c r="B35" s="55"/>
      <c r="C35" s="17"/>
      <c r="D35" s="481" t="s">
        <v>105</v>
      </c>
      <c r="E35" s="399"/>
      <c r="F35" s="514"/>
      <c r="G35" s="1510">
        <v>55.594059405940591</v>
      </c>
      <c r="H35" s="1510"/>
      <c r="I35" s="1510"/>
      <c r="J35" s="515"/>
      <c r="K35" s="1524">
        <v>55.943940643033798</v>
      </c>
      <c r="L35" s="1510"/>
      <c r="M35" s="1510"/>
      <c r="N35" s="515"/>
      <c r="O35" s="1510">
        <v>53.951043206834228</v>
      </c>
      <c r="P35" s="1510"/>
      <c r="Q35" s="1510"/>
      <c r="R35" s="477"/>
      <c r="S35" s="1510">
        <v>54.378785398592242</v>
      </c>
      <c r="T35" s="1510"/>
      <c r="U35" s="1510"/>
      <c r="V35" s="477"/>
      <c r="W35" s="1510">
        <v>52.6</v>
      </c>
      <c r="X35" s="1510"/>
      <c r="Y35" s="1510"/>
      <c r="Z35" s="22"/>
      <c r="AA35" s="4"/>
    </row>
    <row r="36" spans="1:29" ht="11.25" customHeight="1">
      <c r="A36" s="4"/>
      <c r="B36" s="55"/>
      <c r="C36" s="17"/>
      <c r="D36" s="481" t="s">
        <v>104</v>
      </c>
      <c r="E36" s="399"/>
      <c r="F36" s="514"/>
      <c r="G36" s="1510">
        <v>43.80642296877312</v>
      </c>
      <c r="H36" s="1510"/>
      <c r="I36" s="1510"/>
      <c r="J36" s="515"/>
      <c r="K36" s="1524">
        <v>42.584086531337974</v>
      </c>
      <c r="L36" s="1510"/>
      <c r="M36" s="1510"/>
      <c r="N36" s="515"/>
      <c r="O36" s="1510">
        <v>42.074161619146111</v>
      </c>
      <c r="P36" s="1510"/>
      <c r="Q36" s="1510"/>
      <c r="R36" s="477"/>
      <c r="S36" s="1510">
        <v>42.497423059932267</v>
      </c>
      <c r="T36" s="1510"/>
      <c r="U36" s="1510"/>
      <c r="V36" s="477"/>
      <c r="W36" s="1510">
        <v>41.4</v>
      </c>
      <c r="X36" s="1510"/>
      <c r="Y36" s="1510"/>
      <c r="Z36" s="22"/>
      <c r="AA36" s="4"/>
    </row>
    <row r="37" spans="1:29" ht="5.25" customHeight="1">
      <c r="A37" s="4"/>
      <c r="B37" s="55"/>
      <c r="C37" s="17"/>
      <c r="D37" s="481"/>
      <c r="E37" s="399"/>
      <c r="F37" s="514"/>
      <c r="G37" s="1538"/>
      <c r="H37" s="1538"/>
      <c r="I37" s="1538"/>
      <c r="J37" s="514"/>
      <c r="K37" s="1539"/>
      <c r="L37" s="1538"/>
      <c r="M37" s="1538"/>
      <c r="N37" s="514"/>
      <c r="O37" s="1538"/>
      <c r="P37" s="1538"/>
      <c r="Q37" s="1538"/>
      <c r="R37" s="477"/>
      <c r="S37" s="1538"/>
      <c r="T37" s="1538"/>
      <c r="U37" s="1538"/>
      <c r="V37" s="477"/>
      <c r="W37" s="1540"/>
      <c r="X37" s="1540"/>
      <c r="Y37" s="1540"/>
      <c r="Z37" s="22"/>
      <c r="AA37" s="4"/>
    </row>
    <row r="38" spans="1:29" ht="11.25" customHeight="1">
      <c r="A38" s="4"/>
      <c r="B38" s="55"/>
      <c r="C38" s="1537" t="s">
        <v>368</v>
      </c>
      <c r="D38" s="1537"/>
      <c r="E38" s="519"/>
      <c r="F38" s="519"/>
      <c r="G38" s="1538"/>
      <c r="H38" s="1538"/>
      <c r="I38" s="1538"/>
      <c r="J38" s="514"/>
      <c r="K38" s="1539"/>
      <c r="L38" s="1538"/>
      <c r="M38" s="1538"/>
      <c r="N38" s="514"/>
      <c r="O38" s="1538"/>
      <c r="P38" s="1538"/>
      <c r="Q38" s="1538"/>
      <c r="R38" s="477"/>
      <c r="S38" s="1538"/>
      <c r="T38" s="1538"/>
      <c r="U38" s="1538"/>
      <c r="V38" s="477"/>
      <c r="W38" s="1540"/>
      <c r="X38" s="1540"/>
      <c r="Y38" s="1540"/>
      <c r="Z38" s="22"/>
      <c r="AA38" s="4"/>
    </row>
    <row r="39" spans="1:29" ht="11.25" customHeight="1">
      <c r="A39" s="4"/>
      <c r="B39" s="55"/>
      <c r="C39" s="1533" t="s">
        <v>366</v>
      </c>
      <c r="D39" s="1533"/>
      <c r="E39" s="520"/>
      <c r="F39" s="23"/>
      <c r="G39" s="1534">
        <v>-9.2000000000000028</v>
      </c>
      <c r="H39" s="1534"/>
      <c r="I39" s="1534"/>
      <c r="J39" s="514"/>
      <c r="K39" s="1535">
        <v>-8.1000000000000014</v>
      </c>
      <c r="L39" s="1534"/>
      <c r="M39" s="1534"/>
      <c r="N39" s="514"/>
      <c r="O39" s="1534">
        <v>-7.3999999999999915</v>
      </c>
      <c r="P39" s="1534"/>
      <c r="Q39" s="1534"/>
      <c r="R39" s="477"/>
      <c r="S39" s="1534">
        <v>-8.5</v>
      </c>
      <c r="T39" s="1534"/>
      <c r="U39" s="1534"/>
      <c r="V39" s="477"/>
      <c r="W39" s="1536">
        <v>-7.1000000000000014</v>
      </c>
      <c r="X39" s="1536"/>
      <c r="Y39" s="1536"/>
      <c r="Z39" s="22"/>
      <c r="AA39" s="4"/>
    </row>
    <row r="40" spans="1:29" ht="11.25" customHeight="1">
      <c r="A40" s="4"/>
      <c r="B40" s="55"/>
      <c r="C40" s="1533" t="s">
        <v>341</v>
      </c>
      <c r="D40" s="1533"/>
      <c r="E40" s="520"/>
      <c r="F40" s="23"/>
      <c r="G40" s="1534">
        <v>-5.9000000000000021</v>
      </c>
      <c r="H40" s="1534"/>
      <c r="I40" s="1534"/>
      <c r="J40" s="514"/>
      <c r="K40" s="1535">
        <v>-4.4000000000000021</v>
      </c>
      <c r="L40" s="1534"/>
      <c r="M40" s="1534"/>
      <c r="N40" s="514"/>
      <c r="O40" s="1534">
        <v>-3.1999999999999993</v>
      </c>
      <c r="P40" s="1534"/>
      <c r="Q40" s="1534"/>
      <c r="R40" s="477"/>
      <c r="S40" s="1534">
        <v>-5.3999999999999986</v>
      </c>
      <c r="T40" s="1534"/>
      <c r="U40" s="1534"/>
      <c r="V40" s="477"/>
      <c r="W40" s="1536">
        <v>-4.8000000000000007</v>
      </c>
      <c r="X40" s="1536"/>
      <c r="Y40" s="1536"/>
      <c r="Z40" s="22"/>
      <c r="AA40" s="4"/>
    </row>
    <row r="41" spans="1:29" ht="11.25" customHeight="1">
      <c r="A41" s="4"/>
      <c r="B41" s="55"/>
      <c r="C41" s="1533" t="s">
        <v>367</v>
      </c>
      <c r="D41" s="1533"/>
      <c r="E41" s="520"/>
      <c r="F41" s="23"/>
      <c r="G41" s="1534">
        <v>-11.787636437167471</v>
      </c>
      <c r="H41" s="1534"/>
      <c r="I41" s="1534"/>
      <c r="J41" s="514"/>
      <c r="K41" s="1535">
        <v>-13.359854111695824</v>
      </c>
      <c r="L41" s="1534"/>
      <c r="M41" s="1534"/>
      <c r="N41" s="514"/>
      <c r="O41" s="1534">
        <v>-11.876881587688118</v>
      </c>
      <c r="P41" s="1534"/>
      <c r="Q41" s="1534"/>
      <c r="R41" s="477"/>
      <c r="S41" s="1534">
        <v>-11.881362338659976</v>
      </c>
      <c r="T41" s="1534"/>
      <c r="U41" s="1534"/>
      <c r="V41" s="477"/>
      <c r="W41" s="1536">
        <v>-11.200000000000003</v>
      </c>
      <c r="X41" s="1536"/>
      <c r="Y41" s="1536"/>
      <c r="Z41" s="22"/>
      <c r="AA41" s="4"/>
    </row>
    <row r="42" spans="1:29" ht="11.25" customHeight="1">
      <c r="A42" s="4"/>
      <c r="B42" s="55"/>
      <c r="C42" s="481"/>
      <c r="D42" s="481"/>
      <c r="E42" s="520"/>
      <c r="F42" s="23"/>
      <c r="G42" s="497"/>
      <c r="H42" s="497"/>
      <c r="I42" s="497"/>
      <c r="J42" s="320"/>
      <c r="K42" s="497"/>
      <c r="L42" s="497"/>
      <c r="M42" s="497"/>
      <c r="N42" s="514"/>
      <c r="O42" s="497"/>
      <c r="P42" s="497"/>
      <c r="Q42" s="497"/>
      <c r="R42" s="514"/>
      <c r="S42" s="497"/>
      <c r="T42" s="497"/>
      <c r="U42" s="497"/>
      <c r="V42" s="477"/>
      <c r="W42" s="521"/>
      <c r="X42" s="521"/>
      <c r="Y42" s="521"/>
      <c r="Z42" s="22"/>
      <c r="AA42" s="4"/>
    </row>
    <row r="43" spans="1:29" ht="5.25" customHeight="1" thickBot="1">
      <c r="A43" s="4"/>
      <c r="B43" s="55"/>
      <c r="C43" s="485"/>
      <c r="D43" s="55"/>
      <c r="E43" s="5"/>
      <c r="F43" s="5"/>
      <c r="G43" s="5"/>
      <c r="H43" s="5"/>
      <c r="I43" s="5"/>
      <c r="J43" s="5"/>
      <c r="K43" s="5"/>
      <c r="L43" s="5"/>
      <c r="M43" s="406"/>
      <c r="N43" s="5"/>
      <c r="O43" s="5"/>
      <c r="P43" s="5"/>
      <c r="Q43" s="5"/>
      <c r="R43" s="5"/>
      <c r="S43" s="5"/>
      <c r="T43" s="5"/>
      <c r="U43" s="5"/>
      <c r="V43" s="5"/>
      <c r="W43" s="1492"/>
      <c r="X43" s="1492"/>
      <c r="Y43" s="1492"/>
      <c r="Z43" s="22"/>
      <c r="AA43" s="4"/>
    </row>
    <row r="44" spans="1:29" s="12" customFormat="1" ht="13.5" customHeight="1" thickBot="1">
      <c r="A44" s="11"/>
      <c r="B44" s="21"/>
      <c r="C44" s="358" t="s">
        <v>369</v>
      </c>
      <c r="D44" s="486"/>
      <c r="E44" s="486"/>
      <c r="F44" s="486"/>
      <c r="G44" s="486"/>
      <c r="H44" s="486"/>
      <c r="I44" s="486"/>
      <c r="J44" s="486"/>
      <c r="K44" s="486"/>
      <c r="L44" s="486"/>
      <c r="M44" s="486"/>
      <c r="N44" s="486"/>
      <c r="O44" s="486"/>
      <c r="P44" s="486"/>
      <c r="Q44" s="486"/>
      <c r="R44" s="486"/>
      <c r="S44" s="486"/>
      <c r="T44" s="486"/>
      <c r="U44" s="486"/>
      <c r="V44" s="486"/>
      <c r="W44" s="487"/>
      <c r="X44" s="486"/>
      <c r="Y44" s="487"/>
      <c r="Z44" s="22"/>
      <c r="AA44" s="4"/>
    </row>
    <row r="45" spans="1:29" ht="4.5" customHeight="1">
      <c r="A45" s="4"/>
      <c r="B45" s="8"/>
      <c r="C45" s="1521" t="s">
        <v>344</v>
      </c>
      <c r="D45" s="1522"/>
      <c r="E45" s="18"/>
      <c r="F45" s="500"/>
      <c r="H45" s="501"/>
      <c r="I45" s="501"/>
      <c r="J45" s="501"/>
      <c r="K45" s="501"/>
      <c r="L45" s="501"/>
      <c r="M45" s="501"/>
      <c r="N45" s="501"/>
      <c r="O45" s="501"/>
      <c r="P45" s="501"/>
      <c r="Q45" s="501"/>
      <c r="R45" s="501"/>
      <c r="T45" s="501"/>
      <c r="U45" s="501"/>
      <c r="V45" s="501"/>
      <c r="W45" s="501"/>
      <c r="X45" s="501"/>
      <c r="Y45" s="501"/>
      <c r="Z45" s="22"/>
      <c r="AA45" s="4"/>
    </row>
    <row r="46" spans="1:29" ht="12.75" customHeight="1">
      <c r="A46" s="4"/>
      <c r="B46" s="8"/>
      <c r="C46" s="1523"/>
      <c r="D46" s="1523"/>
      <c r="E46" s="18"/>
      <c r="F46" s="475"/>
      <c r="G46" s="522">
        <v>2010</v>
      </c>
      <c r="H46" s="522"/>
      <c r="I46" s="522"/>
      <c r="J46" s="522"/>
      <c r="K46" s="1529">
        <v>2011</v>
      </c>
      <c r="L46" s="1530"/>
      <c r="M46" s="1530"/>
      <c r="N46" s="1531"/>
      <c r="O46" s="1530"/>
      <c r="P46" s="1530"/>
      <c r="Q46" s="1530"/>
      <c r="R46" s="1531"/>
      <c r="S46" s="1530"/>
      <c r="T46" s="1530"/>
      <c r="U46" s="1530"/>
      <c r="V46" s="1531"/>
      <c r="W46" s="1530"/>
      <c r="X46" s="1530"/>
      <c r="Y46" s="1530"/>
      <c r="Z46" s="523"/>
      <c r="AA46" s="4"/>
    </row>
    <row r="47" spans="1:29" ht="12.75" customHeight="1">
      <c r="A47" s="4"/>
      <c r="B47" s="8"/>
      <c r="C47" s="407"/>
      <c r="D47" s="407"/>
      <c r="E47" s="407"/>
      <c r="F47" s="1519" t="s">
        <v>378</v>
      </c>
      <c r="G47" s="1519"/>
      <c r="H47" s="1519"/>
      <c r="I47" s="1519"/>
      <c r="J47" s="406"/>
      <c r="K47" s="1532" t="s">
        <v>379</v>
      </c>
      <c r="L47" s="1519"/>
      <c r="M47" s="1519"/>
      <c r="N47" s="406"/>
      <c r="O47" s="1506" t="s">
        <v>380</v>
      </c>
      <c r="P47" s="1506"/>
      <c r="Q47" s="1506"/>
      <c r="R47" s="476"/>
      <c r="S47" s="1519" t="s">
        <v>381</v>
      </c>
      <c r="T47" s="1519"/>
      <c r="U47" s="1519"/>
      <c r="V47" s="406"/>
      <c r="W47" s="1519" t="s">
        <v>378</v>
      </c>
      <c r="X47" s="1519"/>
      <c r="Y47" s="1519"/>
      <c r="Z47" s="22"/>
      <c r="AA47" s="4"/>
    </row>
    <row r="48" spans="1:29" ht="12.75" customHeight="1">
      <c r="A48" s="4"/>
      <c r="B48" s="8"/>
      <c r="C48" s="407"/>
      <c r="D48" s="407"/>
      <c r="E48" s="407"/>
      <c r="F48" s="490"/>
      <c r="G48" s="490" t="s">
        <v>345</v>
      </c>
      <c r="H48" s="488"/>
      <c r="I48" s="489" t="s">
        <v>184</v>
      </c>
      <c r="J48" s="407"/>
      <c r="K48" s="524" t="s">
        <v>345</v>
      </c>
      <c r="L48" s="488"/>
      <c r="M48" s="489" t="s">
        <v>184</v>
      </c>
      <c r="N48" s="407"/>
      <c r="O48" s="490" t="s">
        <v>345</v>
      </c>
      <c r="P48" s="488"/>
      <c r="Q48" s="489" t="s">
        <v>184</v>
      </c>
      <c r="R48" s="407"/>
      <c r="S48" s="490" t="s">
        <v>345</v>
      </c>
      <c r="T48" s="488"/>
      <c r="U48" s="489" t="s">
        <v>184</v>
      </c>
      <c r="V48" s="488"/>
      <c r="W48" s="490" t="s">
        <v>345</v>
      </c>
      <c r="X48" s="488"/>
      <c r="Y48" s="489" t="s">
        <v>184</v>
      </c>
      <c r="Z48" s="22"/>
      <c r="AA48" s="4"/>
    </row>
    <row r="49" spans="1:27" ht="3.75" customHeight="1">
      <c r="A49" s="4"/>
      <c r="B49" s="8"/>
      <c r="C49" s="407"/>
      <c r="D49" s="407"/>
      <c r="E49" s="407"/>
      <c r="F49" s="407"/>
      <c r="G49" s="406"/>
      <c r="H49" s="488"/>
      <c r="I49" s="406"/>
      <c r="J49" s="407"/>
      <c r="K49" s="525"/>
      <c r="L49" s="488"/>
      <c r="M49" s="406"/>
      <c r="N49" s="407"/>
      <c r="O49" s="406"/>
      <c r="P49" s="488"/>
      <c r="Q49" s="406"/>
      <c r="R49" s="407"/>
      <c r="S49" s="526"/>
      <c r="T49" s="488"/>
      <c r="U49" s="406"/>
      <c r="V49" s="488"/>
      <c r="W49" s="406"/>
      <c r="X49" s="488"/>
      <c r="Y49" s="406"/>
      <c r="Z49" s="22"/>
      <c r="AA49" s="4"/>
    </row>
    <row r="50" spans="1:27" s="480" customFormat="1" ht="9.75" customHeight="1">
      <c r="A50" s="356"/>
      <c r="B50" s="527"/>
      <c r="C50" s="1497" t="s">
        <v>113</v>
      </c>
      <c r="D50" s="1497"/>
      <c r="E50" s="1497"/>
      <c r="F50" s="1497"/>
      <c r="G50" s="528">
        <v>3833.4</v>
      </c>
      <c r="H50" s="528"/>
      <c r="I50" s="528">
        <v>100</v>
      </c>
      <c r="J50" s="528"/>
      <c r="K50" s="529">
        <v>3814.3</v>
      </c>
      <c r="L50" s="528"/>
      <c r="M50" s="528">
        <v>100</v>
      </c>
      <c r="N50" s="528"/>
      <c r="O50" s="530">
        <v>3862.9</v>
      </c>
      <c r="P50" s="530"/>
      <c r="Q50" s="530">
        <v>100</v>
      </c>
      <c r="R50" s="530"/>
      <c r="S50" s="530">
        <v>3838.5</v>
      </c>
      <c r="T50" s="530"/>
      <c r="U50" s="530">
        <v>100</v>
      </c>
      <c r="V50" s="530"/>
      <c r="W50" s="530">
        <v>3745.1</v>
      </c>
      <c r="X50" s="530"/>
      <c r="Y50" s="530">
        <v>100</v>
      </c>
      <c r="Z50" s="503"/>
      <c r="AA50" s="4"/>
    </row>
    <row r="51" spans="1:27" s="480" customFormat="1" ht="11.25" customHeight="1">
      <c r="A51" s="356"/>
      <c r="B51" s="527"/>
      <c r="C51" s="399"/>
      <c r="D51" s="403" t="s">
        <v>105</v>
      </c>
      <c r="E51" s="479"/>
      <c r="F51" s="479"/>
      <c r="G51" s="531">
        <v>1981.9</v>
      </c>
      <c r="H51" s="531"/>
      <c r="I51" s="531">
        <v>51.700839985391553</v>
      </c>
      <c r="J51" s="531"/>
      <c r="K51" s="532">
        <v>1941.5</v>
      </c>
      <c r="L51" s="531"/>
      <c r="M51" s="531">
        <v>50.900558424874809</v>
      </c>
      <c r="N51" s="531"/>
      <c r="O51" s="533">
        <v>1954.3</v>
      </c>
      <c r="P51" s="533"/>
      <c r="Q51" s="533">
        <v>50.591524502316908</v>
      </c>
      <c r="R51" s="533"/>
      <c r="S51" s="533">
        <v>1965.3</v>
      </c>
      <c r="T51" s="533"/>
      <c r="U51" s="533">
        <v>51.199687377881986</v>
      </c>
      <c r="V51" s="533"/>
      <c r="W51" s="533">
        <v>1886.2</v>
      </c>
      <c r="X51" s="533"/>
      <c r="Y51" s="533">
        <v>50.364476248965317</v>
      </c>
      <c r="Z51" s="503"/>
      <c r="AA51" s="4"/>
    </row>
    <row r="52" spans="1:27" s="50" customFormat="1" ht="11.25" customHeight="1">
      <c r="A52" s="312"/>
      <c r="B52" s="23"/>
      <c r="C52" s="534"/>
      <c r="D52" s="403" t="s">
        <v>104</v>
      </c>
      <c r="E52" s="535"/>
      <c r="F52" s="407"/>
      <c r="G52" s="531">
        <v>1851.4</v>
      </c>
      <c r="H52" s="536"/>
      <c r="I52" s="531">
        <v>48.296551364324095</v>
      </c>
      <c r="J52" s="537"/>
      <c r="K52" s="532">
        <v>1872.7</v>
      </c>
      <c r="L52" s="536"/>
      <c r="M52" s="531">
        <v>49.096819862097895</v>
      </c>
      <c r="N52" s="537"/>
      <c r="O52" s="533">
        <v>1908.6</v>
      </c>
      <c r="P52" s="538"/>
      <c r="Q52" s="533">
        <v>49.408475497683085</v>
      </c>
      <c r="R52" s="539"/>
      <c r="S52" s="533">
        <v>1873.3</v>
      </c>
      <c r="T52" s="538"/>
      <c r="U52" s="533">
        <v>48.802917806434806</v>
      </c>
      <c r="V52" s="539"/>
      <c r="W52" s="533">
        <v>1858.9</v>
      </c>
      <c r="X52" s="538"/>
      <c r="Y52" s="533">
        <v>49.63552375103469</v>
      </c>
      <c r="Z52" s="507"/>
      <c r="AA52" s="4"/>
    </row>
    <row r="53" spans="1:27" s="50" customFormat="1" ht="12.75" customHeight="1">
      <c r="A53" s="312"/>
      <c r="B53" s="140"/>
      <c r="C53" s="261" t="s">
        <v>346</v>
      </c>
      <c r="D53" s="17"/>
      <c r="E53" s="406"/>
      <c r="F53" s="23"/>
      <c r="G53" s="531">
        <v>62</v>
      </c>
      <c r="H53" s="531"/>
      <c r="I53" s="531">
        <v>1.6173631762925862</v>
      </c>
      <c r="J53" s="531"/>
      <c r="K53" s="532">
        <v>86.4</v>
      </c>
      <c r="L53" s="531"/>
      <c r="M53" s="531">
        <v>2.2651600555803162</v>
      </c>
      <c r="N53" s="531"/>
      <c r="O53" s="533">
        <v>73.599999999999994</v>
      </c>
      <c r="P53" s="533"/>
      <c r="Q53" s="533">
        <v>1.905304305055787</v>
      </c>
      <c r="R53" s="533"/>
      <c r="S53" s="533">
        <v>68.2</v>
      </c>
      <c r="T53" s="533"/>
      <c r="U53" s="533">
        <v>1.7767357040510616</v>
      </c>
      <c r="V53" s="533"/>
      <c r="W53" s="533">
        <v>63.4</v>
      </c>
      <c r="X53" s="533"/>
      <c r="Y53" s="533">
        <v>1.6928786948279084</v>
      </c>
      <c r="Z53" s="507"/>
      <c r="AA53" s="4"/>
    </row>
    <row r="54" spans="1:27" s="50" customFormat="1" ht="11.25" customHeight="1">
      <c r="A54" s="312"/>
      <c r="B54" s="140"/>
      <c r="C54" s="261"/>
      <c r="D54" s="481" t="s">
        <v>105</v>
      </c>
      <c r="E54" s="406"/>
      <c r="F54" s="23"/>
      <c r="G54" s="537">
        <v>40.200000000000003</v>
      </c>
      <c r="H54" s="531"/>
      <c r="I54" s="537">
        <v>64.838709677419359</v>
      </c>
      <c r="J54" s="531"/>
      <c r="K54" s="540">
        <v>50.5</v>
      </c>
      <c r="L54" s="531"/>
      <c r="M54" s="537">
        <v>58.449074074074069</v>
      </c>
      <c r="N54" s="531"/>
      <c r="O54" s="539">
        <v>42.1</v>
      </c>
      <c r="P54" s="533"/>
      <c r="Q54" s="539">
        <v>57.201086956521742</v>
      </c>
      <c r="R54" s="533"/>
      <c r="S54" s="539">
        <v>35.6</v>
      </c>
      <c r="T54" s="533"/>
      <c r="U54" s="539">
        <v>52.199413489736067</v>
      </c>
      <c r="V54" s="533"/>
      <c r="W54" s="539">
        <v>35.4</v>
      </c>
      <c r="X54" s="533"/>
      <c r="Y54" s="539">
        <v>55.835962145110408</v>
      </c>
      <c r="Z54" s="507"/>
      <c r="AA54" s="4"/>
    </row>
    <row r="55" spans="1:27" s="50" customFormat="1" ht="11.25" customHeight="1">
      <c r="A55" s="312"/>
      <c r="B55" s="23"/>
      <c r="C55" s="261"/>
      <c r="D55" s="481" t="s">
        <v>104</v>
      </c>
      <c r="E55" s="541"/>
      <c r="F55" s="23"/>
      <c r="G55" s="537">
        <v>21.8</v>
      </c>
      <c r="H55" s="537"/>
      <c r="I55" s="537">
        <v>35.161290322580648</v>
      </c>
      <c r="J55" s="537"/>
      <c r="K55" s="540">
        <v>35.9</v>
      </c>
      <c r="L55" s="537"/>
      <c r="M55" s="537">
        <v>41.550925925925917</v>
      </c>
      <c r="N55" s="537"/>
      <c r="O55" s="539">
        <v>31.5</v>
      </c>
      <c r="P55" s="539"/>
      <c r="Q55" s="539">
        <v>42.798913043478265</v>
      </c>
      <c r="R55" s="539"/>
      <c r="S55" s="539">
        <v>32.6</v>
      </c>
      <c r="T55" s="539"/>
      <c r="U55" s="539">
        <v>47.800586510263933</v>
      </c>
      <c r="V55" s="539"/>
      <c r="W55" s="539">
        <v>28.1</v>
      </c>
      <c r="X55" s="539"/>
      <c r="Y55" s="539">
        <v>44.321766561514195</v>
      </c>
      <c r="Z55" s="507"/>
      <c r="AA55" s="4"/>
    </row>
    <row r="56" spans="1:27" s="50" customFormat="1" ht="12.75" customHeight="1">
      <c r="A56" s="312"/>
      <c r="B56" s="23"/>
      <c r="C56" s="261" t="s">
        <v>347</v>
      </c>
      <c r="D56" s="17"/>
      <c r="E56" s="535"/>
      <c r="F56" s="23"/>
      <c r="G56" s="531">
        <v>674.3</v>
      </c>
      <c r="H56" s="531"/>
      <c r="I56" s="531">
        <v>17.590128867324044</v>
      </c>
      <c r="J56" s="531"/>
      <c r="K56" s="532">
        <v>621.5</v>
      </c>
      <c r="L56" s="531"/>
      <c r="M56" s="531">
        <v>16.293946464619982</v>
      </c>
      <c r="N56" s="531"/>
      <c r="O56" s="533">
        <v>605</v>
      </c>
      <c r="P56" s="533"/>
      <c r="Q56" s="533">
        <v>15.661808485852596</v>
      </c>
      <c r="R56" s="533"/>
      <c r="S56" s="533">
        <v>576.9</v>
      </c>
      <c r="T56" s="533"/>
      <c r="U56" s="533">
        <v>15.029308323563892</v>
      </c>
      <c r="V56" s="533"/>
      <c r="W56" s="533">
        <v>541.4</v>
      </c>
      <c r="X56" s="533"/>
      <c r="Y56" s="533">
        <v>14.456222797789112</v>
      </c>
      <c r="Z56" s="507"/>
      <c r="AA56" s="4"/>
    </row>
    <row r="57" spans="1:27" s="50" customFormat="1" ht="11.25" customHeight="1">
      <c r="A57" s="312"/>
      <c r="B57" s="23"/>
      <c r="C57" s="261"/>
      <c r="D57" s="481" t="s">
        <v>105</v>
      </c>
      <c r="E57" s="535"/>
      <c r="F57" s="23"/>
      <c r="G57" s="537">
        <v>374.3</v>
      </c>
      <c r="H57" s="531"/>
      <c r="I57" s="537">
        <v>55.509417173364973</v>
      </c>
      <c r="J57" s="531"/>
      <c r="K57" s="540">
        <v>339.3</v>
      </c>
      <c r="L57" s="531"/>
      <c r="M57" s="537">
        <v>54.593724859211591</v>
      </c>
      <c r="N57" s="531"/>
      <c r="O57" s="539">
        <v>330.6</v>
      </c>
      <c r="P57" s="533"/>
      <c r="Q57" s="539">
        <v>54.644628099173552</v>
      </c>
      <c r="R57" s="533"/>
      <c r="S57" s="539">
        <v>320.7</v>
      </c>
      <c r="T57" s="533"/>
      <c r="U57" s="539">
        <v>55.590223608944356</v>
      </c>
      <c r="V57" s="533"/>
      <c r="W57" s="539">
        <v>292.5</v>
      </c>
      <c r="X57" s="533"/>
      <c r="Y57" s="539">
        <v>54.026597709641678</v>
      </c>
      <c r="Z57" s="507"/>
      <c r="AA57" s="4"/>
    </row>
    <row r="58" spans="1:27" s="50" customFormat="1" ht="11.25" customHeight="1">
      <c r="A58" s="312"/>
      <c r="B58" s="23"/>
      <c r="C58" s="261"/>
      <c r="D58" s="481" t="s">
        <v>104</v>
      </c>
      <c r="E58" s="323"/>
      <c r="F58" s="542"/>
      <c r="G58" s="537">
        <v>300</v>
      </c>
      <c r="H58" s="531"/>
      <c r="I58" s="537">
        <v>44.490582826635034</v>
      </c>
      <c r="J58" s="537"/>
      <c r="K58" s="540">
        <v>282.10000000000002</v>
      </c>
      <c r="L58" s="531"/>
      <c r="M58" s="537">
        <v>45.390185036202737</v>
      </c>
      <c r="N58" s="537"/>
      <c r="O58" s="539">
        <v>274.39999999999998</v>
      </c>
      <c r="P58" s="533"/>
      <c r="Q58" s="539">
        <v>45.355371900826441</v>
      </c>
      <c r="R58" s="539"/>
      <c r="S58" s="539">
        <v>256.2</v>
      </c>
      <c r="T58" s="533"/>
      <c r="U58" s="539">
        <v>44.409776391055644</v>
      </c>
      <c r="V58" s="539"/>
      <c r="W58" s="539">
        <v>249</v>
      </c>
      <c r="X58" s="533"/>
      <c r="Y58" s="539">
        <v>45.991872922053936</v>
      </c>
      <c r="Z58" s="507"/>
      <c r="AA58" s="4"/>
    </row>
    <row r="59" spans="1:27" s="50" customFormat="1" ht="12.75" customHeight="1">
      <c r="A59" s="312"/>
      <c r="B59" s="23"/>
      <c r="C59" s="261" t="s">
        <v>348</v>
      </c>
      <c r="D59" s="17"/>
      <c r="E59" s="323"/>
      <c r="F59" s="23"/>
      <c r="G59" s="531">
        <v>653.79999999999995</v>
      </c>
      <c r="H59" s="531"/>
      <c r="I59" s="531">
        <v>17.055355559033757</v>
      </c>
      <c r="J59" s="531"/>
      <c r="K59" s="532">
        <v>600</v>
      </c>
      <c r="L59" s="531"/>
      <c r="M59" s="531">
        <v>15.730278163752196</v>
      </c>
      <c r="N59" s="531"/>
      <c r="O59" s="533">
        <v>600.20000000000005</v>
      </c>
      <c r="P59" s="533"/>
      <c r="Q59" s="533">
        <v>15.537549509435916</v>
      </c>
      <c r="R59" s="533"/>
      <c r="S59" s="533">
        <v>584.6</v>
      </c>
      <c r="T59" s="533"/>
      <c r="U59" s="533">
        <v>15.229907515956754</v>
      </c>
      <c r="V59" s="533"/>
      <c r="W59" s="533">
        <v>591.29999999999995</v>
      </c>
      <c r="X59" s="533"/>
      <c r="Y59" s="533">
        <v>15.788630477156818</v>
      </c>
      <c r="Z59" s="507"/>
      <c r="AA59" s="4"/>
    </row>
    <row r="60" spans="1:27" s="50" customFormat="1" ht="11.25" customHeight="1">
      <c r="A60" s="312"/>
      <c r="B60" s="23"/>
      <c r="C60" s="261"/>
      <c r="D60" s="481" t="s">
        <v>105</v>
      </c>
      <c r="E60" s="323"/>
      <c r="F60" s="23"/>
      <c r="G60" s="537">
        <v>382.6</v>
      </c>
      <c r="H60" s="531"/>
      <c r="I60" s="537">
        <v>58.519424900581228</v>
      </c>
      <c r="J60" s="531"/>
      <c r="K60" s="540">
        <v>343.3</v>
      </c>
      <c r="L60" s="531"/>
      <c r="M60" s="537">
        <v>57.216666666666669</v>
      </c>
      <c r="N60" s="531"/>
      <c r="O60" s="539">
        <v>355.2</v>
      </c>
      <c r="P60" s="533"/>
      <c r="Q60" s="539">
        <v>59.180273242252582</v>
      </c>
      <c r="R60" s="533"/>
      <c r="S60" s="539">
        <v>348.6</v>
      </c>
      <c r="T60" s="533"/>
      <c r="U60" s="539">
        <v>59.630516592541916</v>
      </c>
      <c r="V60" s="533"/>
      <c r="W60" s="539">
        <v>346.3</v>
      </c>
      <c r="X60" s="533"/>
      <c r="Y60" s="539">
        <v>58.565871807880946</v>
      </c>
      <c r="Z60" s="507"/>
      <c r="AA60" s="312"/>
    </row>
    <row r="61" spans="1:27" s="50" customFormat="1" ht="11.25" customHeight="1">
      <c r="A61" s="312"/>
      <c r="B61" s="23"/>
      <c r="C61" s="261"/>
      <c r="D61" s="481" t="s">
        <v>104</v>
      </c>
      <c r="E61" s="406"/>
      <c r="F61" s="23"/>
      <c r="G61" s="537">
        <v>271.2</v>
      </c>
      <c r="H61" s="531"/>
      <c r="I61" s="537">
        <v>41.480575099418779</v>
      </c>
      <c r="J61" s="537"/>
      <c r="K61" s="540">
        <v>256.7</v>
      </c>
      <c r="L61" s="531"/>
      <c r="M61" s="537">
        <v>42.783333333333331</v>
      </c>
      <c r="N61" s="537"/>
      <c r="O61" s="539">
        <v>245</v>
      </c>
      <c r="P61" s="533"/>
      <c r="Q61" s="539">
        <v>40.819726757747418</v>
      </c>
      <c r="R61" s="539"/>
      <c r="S61" s="539">
        <v>235.9</v>
      </c>
      <c r="T61" s="533"/>
      <c r="U61" s="539">
        <v>40.352377694149844</v>
      </c>
      <c r="V61" s="539"/>
      <c r="W61" s="539">
        <v>244.9</v>
      </c>
      <c r="X61" s="533"/>
      <c r="Y61" s="539">
        <v>41.417216303061053</v>
      </c>
      <c r="Z61" s="507"/>
      <c r="AA61" s="312"/>
    </row>
    <row r="62" spans="1:27" s="50" customFormat="1" ht="12.75" customHeight="1">
      <c r="A62" s="312"/>
      <c r="B62" s="23"/>
      <c r="C62" s="261" t="s">
        <v>349</v>
      </c>
      <c r="D62" s="17"/>
      <c r="E62" s="535"/>
      <c r="F62" s="23"/>
      <c r="G62" s="531">
        <v>869.5</v>
      </c>
      <c r="H62" s="531"/>
      <c r="I62" s="531">
        <v>22.682214222361349</v>
      </c>
      <c r="J62" s="531"/>
      <c r="K62" s="532">
        <v>887.6</v>
      </c>
      <c r="L62" s="531"/>
      <c r="M62" s="531">
        <v>23.270324830244078</v>
      </c>
      <c r="N62" s="531"/>
      <c r="O62" s="533">
        <v>924.1</v>
      </c>
      <c r="P62" s="533"/>
      <c r="Q62" s="533">
        <v>23.922441688886586</v>
      </c>
      <c r="R62" s="533"/>
      <c r="S62" s="533">
        <v>926</v>
      </c>
      <c r="T62" s="533"/>
      <c r="U62" s="533">
        <v>24.124006773479223</v>
      </c>
      <c r="V62" s="533"/>
      <c r="W62" s="533">
        <v>872.6</v>
      </c>
      <c r="X62" s="533"/>
      <c r="Y62" s="533">
        <v>23.299778377079384</v>
      </c>
      <c r="Z62" s="507"/>
      <c r="AA62" s="312"/>
    </row>
    <row r="63" spans="1:27" s="50" customFormat="1" ht="11.25" customHeight="1">
      <c r="A63" s="312"/>
      <c r="B63" s="23"/>
      <c r="C63" s="261"/>
      <c r="D63" s="481" t="s">
        <v>105</v>
      </c>
      <c r="E63" s="535"/>
      <c r="F63" s="23"/>
      <c r="G63" s="537">
        <v>486.9</v>
      </c>
      <c r="H63" s="531"/>
      <c r="I63" s="537">
        <v>55.997699827487054</v>
      </c>
      <c r="J63" s="531"/>
      <c r="K63" s="540">
        <v>487.8</v>
      </c>
      <c r="L63" s="531"/>
      <c r="M63" s="537">
        <v>54.957187922487606</v>
      </c>
      <c r="N63" s="531"/>
      <c r="O63" s="539">
        <v>512.5</v>
      </c>
      <c r="P63" s="533"/>
      <c r="Q63" s="539">
        <v>55.45936586949464</v>
      </c>
      <c r="R63" s="533"/>
      <c r="S63" s="539">
        <v>504.5</v>
      </c>
      <c r="T63" s="533"/>
      <c r="U63" s="539">
        <v>54.481641468682504</v>
      </c>
      <c r="V63" s="533"/>
      <c r="W63" s="539">
        <v>463.4</v>
      </c>
      <c r="X63" s="533"/>
      <c r="Y63" s="539">
        <v>53.105661242264489</v>
      </c>
      <c r="Z63" s="507"/>
      <c r="AA63" s="312"/>
    </row>
    <row r="64" spans="1:27" s="50" customFormat="1" ht="11.25" customHeight="1">
      <c r="A64" s="312"/>
      <c r="B64" s="23"/>
      <c r="C64" s="261"/>
      <c r="D64" s="481" t="s">
        <v>104</v>
      </c>
      <c r="E64" s="535"/>
      <c r="F64" s="23"/>
      <c r="G64" s="537">
        <v>382.6</v>
      </c>
      <c r="H64" s="531"/>
      <c r="I64" s="537">
        <v>44.002300172512946</v>
      </c>
      <c r="J64" s="537"/>
      <c r="K64" s="540">
        <v>399.9</v>
      </c>
      <c r="L64" s="531"/>
      <c r="M64" s="537">
        <v>45.054078413699862</v>
      </c>
      <c r="N64" s="537"/>
      <c r="O64" s="539">
        <v>411.6</v>
      </c>
      <c r="P64" s="533"/>
      <c r="Q64" s="539">
        <v>44.54063413050536</v>
      </c>
      <c r="R64" s="539"/>
      <c r="S64" s="539">
        <v>421.5</v>
      </c>
      <c r="T64" s="533"/>
      <c r="U64" s="539">
        <v>45.518358531317496</v>
      </c>
      <c r="V64" s="539"/>
      <c r="W64" s="539">
        <v>409.2</v>
      </c>
      <c r="X64" s="533"/>
      <c r="Y64" s="539">
        <v>46.894338757735497</v>
      </c>
      <c r="Z64" s="507"/>
      <c r="AA64" s="312"/>
    </row>
    <row r="65" spans="1:27" s="50" customFormat="1" ht="12.75" customHeight="1">
      <c r="A65" s="312"/>
      <c r="B65" s="23"/>
      <c r="C65" s="261" t="s">
        <v>370</v>
      </c>
      <c r="D65" s="17"/>
      <c r="E65" s="535"/>
      <c r="F65" s="23"/>
      <c r="G65" s="531">
        <v>836.2</v>
      </c>
      <c r="H65" s="531"/>
      <c r="I65" s="531">
        <v>21.813533677675171</v>
      </c>
      <c r="J65" s="531"/>
      <c r="K65" s="532">
        <v>824.3</v>
      </c>
      <c r="L65" s="531"/>
      <c r="M65" s="531">
        <v>21.610780483968224</v>
      </c>
      <c r="N65" s="531"/>
      <c r="O65" s="533">
        <v>865.4</v>
      </c>
      <c r="P65" s="533"/>
      <c r="Q65" s="533">
        <v>22.402857956457584</v>
      </c>
      <c r="R65" s="533"/>
      <c r="S65" s="533">
        <v>890.8</v>
      </c>
      <c r="T65" s="533"/>
      <c r="U65" s="533">
        <v>23.206981893968997</v>
      </c>
      <c r="V65" s="533"/>
      <c r="W65" s="533">
        <v>882.7</v>
      </c>
      <c r="X65" s="533"/>
      <c r="Y65" s="533">
        <v>23.569464099757017</v>
      </c>
      <c r="Z65" s="507"/>
      <c r="AA65" s="312"/>
    </row>
    <row r="66" spans="1:27" s="50" customFormat="1" ht="11.25" customHeight="1">
      <c r="A66" s="312"/>
      <c r="B66" s="23"/>
      <c r="C66" s="403"/>
      <c r="D66" s="481" t="s">
        <v>105</v>
      </c>
      <c r="E66" s="535"/>
      <c r="F66" s="23"/>
      <c r="G66" s="537">
        <v>425</v>
      </c>
      <c r="H66" s="531"/>
      <c r="I66" s="537">
        <v>50.825161444630474</v>
      </c>
      <c r="J66" s="531"/>
      <c r="K66" s="540">
        <v>411</v>
      </c>
      <c r="L66" s="531"/>
      <c r="M66" s="537">
        <v>49.8604876865219</v>
      </c>
      <c r="N66" s="531"/>
      <c r="O66" s="539">
        <v>413.4</v>
      </c>
      <c r="P66" s="533"/>
      <c r="Q66" s="539">
        <v>47.769817425467991</v>
      </c>
      <c r="R66" s="533"/>
      <c r="S66" s="539">
        <v>440.8</v>
      </c>
      <c r="T66" s="533"/>
      <c r="U66" s="539">
        <v>49.48361023798833</v>
      </c>
      <c r="V66" s="533"/>
      <c r="W66" s="539">
        <v>425.6</v>
      </c>
      <c r="X66" s="533"/>
      <c r="Y66" s="539">
        <v>48.215701823949246</v>
      </c>
      <c r="Z66" s="507"/>
      <c r="AA66" s="312"/>
    </row>
    <row r="67" spans="1:27" s="50" customFormat="1" ht="11.25" customHeight="1">
      <c r="A67" s="312"/>
      <c r="B67" s="23"/>
      <c r="C67" s="17"/>
      <c r="D67" s="314" t="s">
        <v>104</v>
      </c>
      <c r="E67" s="535"/>
      <c r="F67" s="23"/>
      <c r="G67" s="537">
        <v>411.3</v>
      </c>
      <c r="H67" s="531"/>
      <c r="I67" s="537">
        <v>49.186797416885916</v>
      </c>
      <c r="J67" s="537"/>
      <c r="K67" s="540">
        <v>413.2</v>
      </c>
      <c r="L67" s="531"/>
      <c r="M67" s="537">
        <v>50.127380807958268</v>
      </c>
      <c r="N67" s="537"/>
      <c r="O67" s="539">
        <v>452</v>
      </c>
      <c r="P67" s="533"/>
      <c r="Q67" s="539">
        <v>52.230182574532016</v>
      </c>
      <c r="R67" s="539"/>
      <c r="S67" s="539">
        <v>450</v>
      </c>
      <c r="T67" s="533"/>
      <c r="U67" s="539">
        <v>50.516389762011684</v>
      </c>
      <c r="V67" s="539"/>
      <c r="W67" s="539">
        <v>457.1</v>
      </c>
      <c r="X67" s="533"/>
      <c r="Y67" s="539">
        <v>51.784298176050761</v>
      </c>
      <c r="Z67" s="507"/>
      <c r="AA67" s="312"/>
    </row>
    <row r="68" spans="1:27" s="50" customFormat="1" ht="12.75" customHeight="1">
      <c r="A68" s="312"/>
      <c r="B68" s="23"/>
      <c r="C68" s="261" t="s">
        <v>351</v>
      </c>
      <c r="D68" s="261"/>
      <c r="E68" s="535"/>
      <c r="F68" s="23"/>
      <c r="G68" s="531">
        <v>737.49999999999989</v>
      </c>
      <c r="H68" s="531"/>
      <c r="I68" s="531">
        <v>19.238795847028744</v>
      </c>
      <c r="J68" s="531"/>
      <c r="K68" s="532">
        <v>794.5</v>
      </c>
      <c r="L68" s="531"/>
      <c r="M68" s="531">
        <v>20.829510001835196</v>
      </c>
      <c r="N68" s="531"/>
      <c r="O68" s="533">
        <v>794.6</v>
      </c>
      <c r="P68" s="533"/>
      <c r="Q68" s="533">
        <v>20.570038054311528</v>
      </c>
      <c r="R68" s="533"/>
      <c r="S68" s="533">
        <v>792</v>
      </c>
      <c r="T68" s="533"/>
      <c r="U68" s="533">
        <v>20.63305978898007</v>
      </c>
      <c r="V68" s="533"/>
      <c r="W68" s="533">
        <v>793.7</v>
      </c>
      <c r="X68" s="533"/>
      <c r="Y68" s="533">
        <v>21.193025553389763</v>
      </c>
      <c r="Z68" s="507"/>
      <c r="AA68" s="312"/>
    </row>
    <row r="69" spans="1:27" s="50" customFormat="1" ht="11.25" customHeight="1">
      <c r="A69" s="312"/>
      <c r="B69" s="23"/>
      <c r="C69" s="403"/>
      <c r="D69" s="481" t="s">
        <v>105</v>
      </c>
      <c r="E69" s="535"/>
      <c r="F69" s="23"/>
      <c r="G69" s="537">
        <v>272.89999999999998</v>
      </c>
      <c r="H69" s="531"/>
      <c r="I69" s="537">
        <v>37.003389830508475</v>
      </c>
      <c r="J69" s="537"/>
      <c r="K69" s="540">
        <v>309.5</v>
      </c>
      <c r="L69" s="531"/>
      <c r="M69" s="537">
        <v>38.955317809943359</v>
      </c>
      <c r="N69" s="537"/>
      <c r="O69" s="539">
        <v>300.5</v>
      </c>
      <c r="P69" s="533"/>
      <c r="Q69" s="539">
        <v>37.817769947143212</v>
      </c>
      <c r="R69" s="539"/>
      <c r="S69" s="539">
        <v>315</v>
      </c>
      <c r="T69" s="533"/>
      <c r="U69" s="539">
        <v>39.772727272727273</v>
      </c>
      <c r="V69" s="539"/>
      <c r="W69" s="539">
        <v>323.10000000000002</v>
      </c>
      <c r="X69" s="533"/>
      <c r="Y69" s="539">
        <v>40.70807609928184</v>
      </c>
      <c r="Z69" s="507"/>
      <c r="AA69" s="312"/>
    </row>
    <row r="70" spans="1:27" s="50" customFormat="1" ht="11.25" customHeight="1">
      <c r="A70" s="312"/>
      <c r="B70" s="23"/>
      <c r="C70" s="17"/>
      <c r="D70" s="314" t="s">
        <v>104</v>
      </c>
      <c r="E70" s="535"/>
      <c r="F70" s="23"/>
      <c r="G70" s="537">
        <v>464.5</v>
      </c>
      <c r="H70" s="531"/>
      <c r="I70" s="537">
        <v>62.983050847457633</v>
      </c>
      <c r="J70" s="537"/>
      <c r="K70" s="540">
        <v>485</v>
      </c>
      <c r="L70" s="531"/>
      <c r="M70" s="537">
        <v>61.044682190056641</v>
      </c>
      <c r="N70" s="537"/>
      <c r="O70" s="539">
        <v>494</v>
      </c>
      <c r="P70" s="533"/>
      <c r="Q70" s="539">
        <v>62.169645104455071</v>
      </c>
      <c r="R70" s="539"/>
      <c r="S70" s="539">
        <v>477</v>
      </c>
      <c r="T70" s="533"/>
      <c r="U70" s="539">
        <v>60.227272727272727</v>
      </c>
      <c r="V70" s="539"/>
      <c r="W70" s="539">
        <v>470.5</v>
      </c>
      <c r="X70" s="533"/>
      <c r="Y70" s="539">
        <v>59.279324681869717</v>
      </c>
      <c r="Z70" s="507"/>
      <c r="AA70" s="312"/>
    </row>
    <row r="71" spans="1:27" s="50" customFormat="1" ht="6" customHeight="1">
      <c r="A71" s="312"/>
      <c r="B71" s="23"/>
      <c r="C71" s="17"/>
      <c r="D71" s="314"/>
      <c r="E71" s="535"/>
      <c r="F71" s="23"/>
      <c r="G71" s="543"/>
      <c r="H71" s="497"/>
      <c r="I71" s="544"/>
      <c r="J71" s="320"/>
      <c r="K71" s="543"/>
      <c r="L71" s="497"/>
      <c r="M71" s="544"/>
      <c r="N71" s="320"/>
      <c r="O71" s="543"/>
      <c r="P71" s="497"/>
      <c r="Q71" s="544"/>
      <c r="R71" s="497"/>
      <c r="S71" s="543"/>
      <c r="T71" s="497"/>
      <c r="U71" s="544"/>
      <c r="V71" s="497"/>
      <c r="W71" s="543"/>
      <c r="X71" s="321"/>
      <c r="Y71" s="544"/>
      <c r="Z71" s="507"/>
      <c r="AA71" s="312"/>
    </row>
    <row r="72" spans="1:27" s="547" customFormat="1" ht="37.5" customHeight="1">
      <c r="A72" s="545"/>
      <c r="B72" s="140"/>
      <c r="C72" s="1511" t="s">
        <v>352</v>
      </c>
      <c r="D72" s="1511"/>
      <c r="E72" s="1511"/>
      <c r="F72" s="1511"/>
      <c r="G72" s="1511"/>
      <c r="H72" s="1511"/>
      <c r="I72" s="1511"/>
      <c r="J72" s="1511"/>
      <c r="K72" s="1511"/>
      <c r="L72" s="1511"/>
      <c r="M72" s="1511"/>
      <c r="N72" s="1511"/>
      <c r="O72" s="1511"/>
      <c r="P72" s="1511"/>
      <c r="Q72" s="1511"/>
      <c r="R72" s="1511"/>
      <c r="S72" s="1511"/>
      <c r="T72" s="1511"/>
      <c r="U72" s="1511"/>
      <c r="V72" s="1511"/>
      <c r="W72" s="1511"/>
      <c r="X72" s="1511"/>
      <c r="Y72" s="1511"/>
      <c r="Z72" s="546"/>
      <c r="AA72" s="545"/>
    </row>
    <row r="73" spans="1:27" ht="12" customHeight="1" thickBot="1">
      <c r="A73" s="4"/>
      <c r="B73" s="8"/>
      <c r="C73" s="95" t="s">
        <v>353</v>
      </c>
      <c r="D73" s="1"/>
      <c r="E73" s="548"/>
      <c r="F73" s="23"/>
      <c r="G73" s="549" t="s">
        <v>149</v>
      </c>
      <c r="H73" s="320"/>
      <c r="I73" s="550"/>
      <c r="J73" s="320"/>
      <c r="K73" s="320"/>
      <c r="L73" s="320"/>
      <c r="M73" s="320"/>
      <c r="N73" s="320"/>
      <c r="O73" s="497"/>
      <c r="P73" s="497"/>
      <c r="Q73" s="551"/>
      <c r="R73" s="497"/>
      <c r="S73" s="552"/>
      <c r="T73" s="497"/>
      <c r="U73" s="497"/>
      <c r="V73" s="497"/>
      <c r="W73" s="553"/>
      <c r="X73" s="553"/>
      <c r="Y73" s="553"/>
      <c r="Z73" s="22"/>
      <c r="AA73" s="4"/>
    </row>
    <row r="74" spans="1:27" s="495" customFormat="1" ht="13.5" customHeight="1" thickBot="1">
      <c r="A74" s="493"/>
      <c r="B74" s="554"/>
      <c r="C74" s="554"/>
      <c r="D74" s="554"/>
      <c r="E74" s="8"/>
      <c r="F74" s="8"/>
      <c r="G74" s="8"/>
      <c r="H74" s="8"/>
      <c r="I74" s="8"/>
      <c r="J74" s="8"/>
      <c r="K74" s="8"/>
      <c r="L74" s="8"/>
      <c r="M74" s="8"/>
      <c r="N74" s="8"/>
      <c r="O74" s="8"/>
      <c r="P74" s="8"/>
      <c r="Q74" s="8"/>
      <c r="R74" s="8"/>
      <c r="S74" s="1527" t="s">
        <v>339</v>
      </c>
      <c r="T74" s="1527"/>
      <c r="U74" s="1527"/>
      <c r="V74" s="1527"/>
      <c r="W74" s="1527"/>
      <c r="X74" s="1527"/>
      <c r="Y74" s="1528"/>
      <c r="Z74" s="498">
        <v>7</v>
      </c>
      <c r="AA74" s="4"/>
    </row>
    <row r="78" spans="1:27" ht="8.25" customHeight="1"/>
    <row r="80" spans="1:27" ht="9" customHeight="1">
      <c r="Z80" s="9"/>
    </row>
    <row r="81" spans="23:26" ht="8.25" customHeight="1">
      <c r="W81" s="1462"/>
      <c r="X81" s="1462"/>
      <c r="Y81" s="1462"/>
      <c r="Z81" s="1462"/>
    </row>
    <row r="82" spans="23:26" ht="9.75" customHeight="1"/>
  </sheetData>
  <mergeCells count="197">
    <mergeCell ref="C9:D9"/>
    <mergeCell ref="G9:I9"/>
    <mergeCell ref="K9:M9"/>
    <mergeCell ref="O9:Q9"/>
    <mergeCell ref="C1:F1"/>
    <mergeCell ref="W3:Y3"/>
    <mergeCell ref="C5:D6"/>
    <mergeCell ref="G6:I6"/>
    <mergeCell ref="K6:Y6"/>
    <mergeCell ref="E7:I7"/>
    <mergeCell ref="K7:M7"/>
    <mergeCell ref="O7:Q7"/>
    <mergeCell ref="S7:U7"/>
    <mergeCell ref="W7:Y7"/>
    <mergeCell ref="S9:U9"/>
    <mergeCell ref="W9:Y9"/>
    <mergeCell ref="G10:I10"/>
    <mergeCell ref="K10:M10"/>
    <mergeCell ref="O10:Q10"/>
    <mergeCell ref="S10:U10"/>
    <mergeCell ref="W10:Y10"/>
    <mergeCell ref="G8:I8"/>
    <mergeCell ref="K8:M8"/>
    <mergeCell ref="G11:I11"/>
    <mergeCell ref="K11:M11"/>
    <mergeCell ref="O11:Q11"/>
    <mergeCell ref="S11:U11"/>
    <mergeCell ref="W11:Y11"/>
    <mergeCell ref="G12:I12"/>
    <mergeCell ref="K12:M12"/>
    <mergeCell ref="O12:Q12"/>
    <mergeCell ref="S12:U12"/>
    <mergeCell ref="W12:Y12"/>
    <mergeCell ref="G13:I13"/>
    <mergeCell ref="K13:M13"/>
    <mergeCell ref="O13:Q13"/>
    <mergeCell ref="S13:U13"/>
    <mergeCell ref="W13:Y13"/>
    <mergeCell ref="G14:I14"/>
    <mergeCell ref="K14:M14"/>
    <mergeCell ref="O14:Q14"/>
    <mergeCell ref="S14:U14"/>
    <mergeCell ref="W14:Y14"/>
    <mergeCell ref="G15:I15"/>
    <mergeCell ref="K15:M15"/>
    <mergeCell ref="O15:Q15"/>
    <mergeCell ref="S15:U15"/>
    <mergeCell ref="W15:Y15"/>
    <mergeCell ref="G16:I16"/>
    <mergeCell ref="K16:M16"/>
    <mergeCell ref="O16:Q16"/>
    <mergeCell ref="S16:U16"/>
    <mergeCell ref="W16:Y16"/>
    <mergeCell ref="G17:I17"/>
    <mergeCell ref="K17:M17"/>
    <mergeCell ref="O17:Q17"/>
    <mergeCell ref="S17:U17"/>
    <mergeCell ref="W17:Y17"/>
    <mergeCell ref="G18:I18"/>
    <mergeCell ref="K18:M18"/>
    <mergeCell ref="O18:Q18"/>
    <mergeCell ref="S18:U18"/>
    <mergeCell ref="W18:Y18"/>
    <mergeCell ref="G19:I19"/>
    <mergeCell ref="K19:M19"/>
    <mergeCell ref="O19:Q19"/>
    <mergeCell ref="S19:U19"/>
    <mergeCell ref="W19:Y19"/>
    <mergeCell ref="G20:I20"/>
    <mergeCell ref="K20:M20"/>
    <mergeCell ref="O20:Q20"/>
    <mergeCell ref="S20:U20"/>
    <mergeCell ref="W20:Y20"/>
    <mergeCell ref="G21:I21"/>
    <mergeCell ref="K21:M21"/>
    <mergeCell ref="O21:Q21"/>
    <mergeCell ref="S21:U21"/>
    <mergeCell ref="W21:Y21"/>
    <mergeCell ref="G22:I22"/>
    <mergeCell ref="K22:M22"/>
    <mergeCell ref="O22:Q22"/>
    <mergeCell ref="S22:U22"/>
    <mergeCell ref="W22:Y22"/>
    <mergeCell ref="W25:Y25"/>
    <mergeCell ref="G26:I26"/>
    <mergeCell ref="K26:M26"/>
    <mergeCell ref="O26:Q26"/>
    <mergeCell ref="S26:U26"/>
    <mergeCell ref="W26:Y26"/>
    <mergeCell ref="G23:I23"/>
    <mergeCell ref="K23:M23"/>
    <mergeCell ref="O23:Q23"/>
    <mergeCell ref="S23:U23"/>
    <mergeCell ref="W23:Y23"/>
    <mergeCell ref="G24:I24"/>
    <mergeCell ref="K24:M24"/>
    <mergeCell ref="O24:Q24"/>
    <mergeCell ref="S24:U24"/>
    <mergeCell ref="W24:Y24"/>
    <mergeCell ref="B28:D28"/>
    <mergeCell ref="G28:I28"/>
    <mergeCell ref="K28:M28"/>
    <mergeCell ref="O28:Q28"/>
    <mergeCell ref="S28:U28"/>
    <mergeCell ref="G25:I25"/>
    <mergeCell ref="K25:M25"/>
    <mergeCell ref="O25:Q25"/>
    <mergeCell ref="S25:U25"/>
    <mergeCell ref="W28:Y28"/>
    <mergeCell ref="G29:I29"/>
    <mergeCell ref="K29:M29"/>
    <mergeCell ref="O29:Q29"/>
    <mergeCell ref="S29:U29"/>
    <mergeCell ref="W29:Y29"/>
    <mergeCell ref="G27:I27"/>
    <mergeCell ref="K27:M27"/>
    <mergeCell ref="O27:Q27"/>
    <mergeCell ref="S27:U27"/>
    <mergeCell ref="W27:Y27"/>
    <mergeCell ref="G30:I30"/>
    <mergeCell ref="K30:M30"/>
    <mergeCell ref="O30:Q30"/>
    <mergeCell ref="S30:U30"/>
    <mergeCell ref="W30:Y30"/>
    <mergeCell ref="B31:D31"/>
    <mergeCell ref="G31:I31"/>
    <mergeCell ref="K31:M31"/>
    <mergeCell ref="O31:Q31"/>
    <mergeCell ref="S31:U31"/>
    <mergeCell ref="B34:D34"/>
    <mergeCell ref="G34:I34"/>
    <mergeCell ref="K34:M34"/>
    <mergeCell ref="O34:Q34"/>
    <mergeCell ref="S34:U34"/>
    <mergeCell ref="W31:Y31"/>
    <mergeCell ref="G32:I32"/>
    <mergeCell ref="K32:M32"/>
    <mergeCell ref="O32:Q32"/>
    <mergeCell ref="S32:U32"/>
    <mergeCell ref="W32:Y32"/>
    <mergeCell ref="W34:Y34"/>
    <mergeCell ref="G35:I35"/>
    <mergeCell ref="K35:M35"/>
    <mergeCell ref="O35:Q35"/>
    <mergeCell ref="S35:U35"/>
    <mergeCell ref="W35:Y35"/>
    <mergeCell ref="G33:I33"/>
    <mergeCell ref="K33:M33"/>
    <mergeCell ref="O33:Q33"/>
    <mergeCell ref="S33:U33"/>
    <mergeCell ref="W33:Y33"/>
    <mergeCell ref="G36:I36"/>
    <mergeCell ref="K36:M36"/>
    <mergeCell ref="O36:Q36"/>
    <mergeCell ref="S36:U36"/>
    <mergeCell ref="W36:Y36"/>
    <mergeCell ref="G37:I37"/>
    <mergeCell ref="K37:M37"/>
    <mergeCell ref="O37:Q37"/>
    <mergeCell ref="S37:U37"/>
    <mergeCell ref="W37:Y37"/>
    <mergeCell ref="C39:D39"/>
    <mergeCell ref="G39:I39"/>
    <mergeCell ref="K39:M39"/>
    <mergeCell ref="O39:Q39"/>
    <mergeCell ref="S39:U39"/>
    <mergeCell ref="W39:Y39"/>
    <mergeCell ref="C38:D38"/>
    <mergeCell ref="G38:I38"/>
    <mergeCell ref="K38:M38"/>
    <mergeCell ref="O38:Q38"/>
    <mergeCell ref="S38:U38"/>
    <mergeCell ref="W38:Y38"/>
    <mergeCell ref="C41:D41"/>
    <mergeCell ref="G41:I41"/>
    <mergeCell ref="K41:M41"/>
    <mergeCell ref="O41:Q41"/>
    <mergeCell ref="S41:U41"/>
    <mergeCell ref="W41:Y41"/>
    <mergeCell ref="C40:D40"/>
    <mergeCell ref="G40:I40"/>
    <mergeCell ref="K40:M40"/>
    <mergeCell ref="O40:Q40"/>
    <mergeCell ref="S40:U40"/>
    <mergeCell ref="W40:Y40"/>
    <mergeCell ref="S74:Y74"/>
    <mergeCell ref="W81:Z81"/>
    <mergeCell ref="C50:F50"/>
    <mergeCell ref="C72:Y72"/>
    <mergeCell ref="W43:Y43"/>
    <mergeCell ref="C45:D46"/>
    <mergeCell ref="K46:Y46"/>
    <mergeCell ref="F47:I47"/>
    <mergeCell ref="K47:M47"/>
    <mergeCell ref="O47:Q47"/>
    <mergeCell ref="S47:U47"/>
    <mergeCell ref="W47:Y47"/>
  </mergeCells>
  <printOptions horizontalCentered="1"/>
  <pageMargins left="0.15748031496062992" right="0.15748031496062992" top="0.19685039370078741" bottom="0.19685039370078741" header="0" footer="0"/>
  <pageSetup paperSize="9" orientation="portrait" r:id="rId1"/>
  <headerFooter alignWithMargins="0"/>
</worksheet>
</file>

<file path=xl/worksheets/sheet6.xml><?xml version="1.0" encoding="utf-8"?>
<worksheet xmlns="http://schemas.openxmlformats.org/spreadsheetml/2006/main" xmlns:r="http://schemas.openxmlformats.org/officeDocument/2006/relationships">
  <sheetPr>
    <tabColor indexed="17"/>
  </sheetPr>
  <dimension ref="A1:AA87"/>
  <sheetViews>
    <sheetView tabSelected="1" showRuler="0" topLeftCell="A31" zoomScaleNormal="100" workbookViewId="0">
      <selection activeCell="AD66" sqref="AD66"/>
    </sheetView>
  </sheetViews>
  <sheetFormatPr defaultRowHeight="12.75"/>
  <cols>
    <col min="1" max="1" width="1" style="360" customWidth="1"/>
    <col min="2" max="2" width="2.5703125" style="360" customWidth="1"/>
    <col min="3" max="3" width="1.140625" style="360" customWidth="1"/>
    <col min="4" max="4" width="28.28515625" style="360" customWidth="1"/>
    <col min="5" max="5" width="0.140625" style="360" customWidth="1"/>
    <col min="6" max="6" width="0.42578125" style="360" customWidth="1"/>
    <col min="7" max="7" width="7.28515625" style="360" customWidth="1"/>
    <col min="8" max="8" width="0.42578125" style="360" customWidth="1"/>
    <col min="9" max="9" width="4.85546875" style="360" customWidth="1"/>
    <col min="10" max="10" width="0.42578125" style="360" customWidth="1"/>
    <col min="11" max="11" width="7.28515625" style="360" customWidth="1"/>
    <col min="12" max="12" width="0.5703125" style="360" customWidth="1"/>
    <col min="13" max="13" width="4.85546875" style="360" customWidth="1"/>
    <col min="14" max="14" width="0.42578125" style="360" customWidth="1"/>
    <col min="15" max="15" width="7.28515625" style="360" customWidth="1"/>
    <col min="16" max="16" width="0.42578125" style="360" customWidth="1"/>
    <col min="17" max="17" width="4.85546875" style="360" customWidth="1"/>
    <col min="18" max="18" width="0.42578125" style="360" customWidth="1"/>
    <col min="19" max="19" width="7.28515625" style="360" customWidth="1"/>
    <col min="20" max="20" width="0.42578125" style="360" customWidth="1"/>
    <col min="21" max="21" width="4.85546875" style="360" customWidth="1"/>
    <col min="22" max="22" width="0.42578125" style="360" customWidth="1"/>
    <col min="23" max="23" width="7.28515625" style="360" customWidth="1"/>
    <col min="24" max="24" width="0.42578125" style="360" customWidth="1"/>
    <col min="25" max="25" width="4.85546875" style="360" customWidth="1"/>
    <col min="26" max="26" width="2.5703125" style="360" customWidth="1"/>
    <col min="27" max="27" width="1" style="360" customWidth="1"/>
    <col min="28" max="16384" width="9.140625" style="360"/>
  </cols>
  <sheetData>
    <row r="1" spans="1:27" ht="13.5" customHeight="1" thickBot="1">
      <c r="A1" s="4"/>
      <c r="B1" s="28"/>
      <c r="C1" s="28"/>
      <c r="D1" s="28"/>
      <c r="E1" s="28"/>
      <c r="F1" s="29"/>
      <c r="G1" s="29"/>
      <c r="H1" s="29"/>
      <c r="I1" s="29"/>
      <c r="J1" s="29"/>
      <c r="K1" s="29"/>
      <c r="L1" s="29"/>
      <c r="M1" s="29"/>
      <c r="N1" s="29"/>
      <c r="O1" s="29"/>
      <c r="P1" s="29"/>
      <c r="Q1" s="29"/>
      <c r="R1" s="29"/>
      <c r="S1" s="1490" t="s">
        <v>388</v>
      </c>
      <c r="T1" s="1490"/>
      <c r="U1" s="1490"/>
      <c r="V1" s="1490"/>
      <c r="W1" s="1490"/>
      <c r="X1" s="1490"/>
      <c r="Y1" s="1491"/>
      <c r="Z1" s="470"/>
      <c r="AA1" s="4"/>
    </row>
    <row r="2" spans="1:27" ht="6" customHeight="1">
      <c r="A2" s="4"/>
      <c r="B2" s="1457"/>
      <c r="C2" s="1455"/>
      <c r="D2" s="1455"/>
      <c r="E2" s="1455"/>
      <c r="F2" s="295"/>
      <c r="G2" s="295"/>
      <c r="H2" s="295"/>
      <c r="I2" s="295"/>
      <c r="J2" s="295"/>
      <c r="K2" s="295"/>
      <c r="L2" s="295"/>
      <c r="M2" s="295"/>
      <c r="N2" s="19"/>
      <c r="O2" s="19"/>
      <c r="P2" s="19"/>
      <c r="Q2" s="19"/>
      <c r="R2" s="19"/>
      <c r="S2" s="19"/>
      <c r="T2" s="8"/>
      <c r="U2" s="8"/>
      <c r="V2" s="8"/>
      <c r="W2" s="8"/>
      <c r="X2" s="1450"/>
      <c r="Y2" s="1450"/>
      <c r="Z2" s="8"/>
      <c r="AA2" s="4"/>
    </row>
    <row r="3" spans="1:27" ht="10.5" customHeight="1" thickBot="1">
      <c r="A3" s="4"/>
      <c r="B3" s="1457"/>
      <c r="C3" s="622"/>
      <c r="D3" s="1458"/>
      <c r="E3" s="1458"/>
      <c r="F3" s="623"/>
      <c r="G3" s="623"/>
      <c r="H3" s="623"/>
      <c r="I3" s="623"/>
      <c r="J3" s="623"/>
      <c r="K3" s="623"/>
      <c r="L3" s="623"/>
      <c r="M3" s="623"/>
      <c r="N3" s="8"/>
      <c r="O3" s="8"/>
      <c r="P3" s="8"/>
      <c r="Q3" s="8"/>
      <c r="R3" s="8"/>
      <c r="S3" s="8"/>
      <c r="T3" s="8"/>
      <c r="U3" s="8"/>
      <c r="V3" s="8"/>
      <c r="W3" s="1492" t="s">
        <v>106</v>
      </c>
      <c r="X3" s="1492"/>
      <c r="Y3" s="1492"/>
      <c r="Z3" s="8"/>
      <c r="AA3" s="4"/>
    </row>
    <row r="4" spans="1:27" s="12" customFormat="1" ht="13.5" customHeight="1" thickBot="1">
      <c r="A4" s="11"/>
      <c r="B4" s="31"/>
      <c r="C4" s="624" t="s">
        <v>389</v>
      </c>
      <c r="D4" s="471"/>
      <c r="E4" s="471"/>
      <c r="F4" s="471"/>
      <c r="G4" s="625"/>
      <c r="H4" s="626"/>
      <c r="I4" s="626"/>
      <c r="J4" s="626"/>
      <c r="K4" s="626"/>
      <c r="L4" s="626"/>
      <c r="M4" s="626"/>
      <c r="N4" s="626"/>
      <c r="O4" s="626"/>
      <c r="P4" s="626"/>
      <c r="Q4" s="626"/>
      <c r="R4" s="472"/>
      <c r="S4" s="472"/>
      <c r="T4" s="472"/>
      <c r="U4" s="472"/>
      <c r="V4" s="473"/>
      <c r="W4" s="473"/>
      <c r="X4" s="473"/>
      <c r="Y4" s="473"/>
      <c r="Z4" s="8"/>
      <c r="AA4" s="11"/>
    </row>
    <row r="5" spans="1:27" ht="7.5" customHeight="1">
      <c r="A5" s="4"/>
      <c r="B5" s="30"/>
      <c r="C5" s="1493" t="s">
        <v>340</v>
      </c>
      <c r="D5" s="1494"/>
      <c r="E5" s="18"/>
      <c r="F5" s="4"/>
      <c r="G5" s="474"/>
      <c r="H5" s="474"/>
      <c r="I5" s="474"/>
      <c r="J5" s="474"/>
      <c r="K5" s="474"/>
      <c r="L5" s="474"/>
      <c r="M5" s="474"/>
      <c r="N5" s="474"/>
      <c r="O5" s="474"/>
      <c r="P5" s="474"/>
      <c r="Q5" s="474"/>
      <c r="R5" s="627"/>
      <c r="T5" s="628"/>
      <c r="U5" s="628"/>
      <c r="V5" s="628"/>
      <c r="W5" s="628"/>
      <c r="X5" s="628"/>
      <c r="Y5" s="628"/>
      <c r="Z5" s="8"/>
      <c r="AA5" s="4"/>
    </row>
    <row r="6" spans="1:27" ht="13.5" customHeight="1">
      <c r="A6" s="4"/>
      <c r="B6" s="30"/>
      <c r="C6" s="1495"/>
      <c r="D6" s="1495"/>
      <c r="E6" s="1459"/>
      <c r="F6" s="475">
        <v>2010</v>
      </c>
      <c r="G6" s="1518">
        <v>2010</v>
      </c>
      <c r="H6" s="1518"/>
      <c r="I6" s="1518"/>
      <c r="J6" s="475"/>
      <c r="K6" s="1516">
        <v>2011</v>
      </c>
      <c r="L6" s="1517"/>
      <c r="M6" s="1517"/>
      <c r="N6" s="1517"/>
      <c r="O6" s="1517"/>
      <c r="P6" s="1517"/>
      <c r="Q6" s="1517"/>
      <c r="R6" s="1517"/>
      <c r="S6" s="1517"/>
      <c r="T6" s="1517"/>
      <c r="U6" s="1517"/>
      <c r="V6" s="1517"/>
      <c r="W6" s="1517"/>
      <c r="X6" s="1517"/>
      <c r="Y6" s="1517"/>
      <c r="Z6" s="8"/>
      <c r="AA6" s="4"/>
    </row>
    <row r="7" spans="1:27" ht="12.75" customHeight="1">
      <c r="A7" s="4"/>
      <c r="B7" s="30"/>
      <c r="C7" s="18"/>
      <c r="D7" s="18"/>
      <c r="E7" s="18"/>
      <c r="F7" s="1519" t="s">
        <v>378</v>
      </c>
      <c r="G7" s="1519"/>
      <c r="H7" s="1519"/>
      <c r="I7" s="1519"/>
      <c r="J7" s="1452"/>
      <c r="K7" s="1520" t="s">
        <v>379</v>
      </c>
      <c r="L7" s="1504"/>
      <c r="M7" s="1504"/>
      <c r="N7" s="1452"/>
      <c r="O7" s="1504" t="s">
        <v>380</v>
      </c>
      <c r="P7" s="1504"/>
      <c r="Q7" s="1504"/>
      <c r="R7" s="476"/>
      <c r="S7" s="1504" t="s">
        <v>381</v>
      </c>
      <c r="T7" s="1504"/>
      <c r="U7" s="1504"/>
      <c r="V7" s="477"/>
      <c r="W7" s="1504" t="s">
        <v>378</v>
      </c>
      <c r="X7" s="1504"/>
      <c r="Y7" s="1504"/>
      <c r="Z7" s="5"/>
      <c r="AA7" s="4"/>
    </row>
    <row r="8" spans="1:27" ht="3" customHeight="1">
      <c r="A8" s="4"/>
      <c r="B8" s="30"/>
      <c r="C8" s="18"/>
      <c r="D8" s="18"/>
      <c r="E8" s="1"/>
      <c r="F8" s="1452"/>
      <c r="G8" s="1453"/>
      <c r="H8" s="1453"/>
      <c r="I8" s="1452"/>
      <c r="J8" s="1452"/>
      <c r="K8" s="629"/>
      <c r="L8" s="1453"/>
      <c r="M8" s="1452"/>
      <c r="N8" s="627"/>
      <c r="O8" s="1453"/>
      <c r="P8" s="1453"/>
      <c r="Q8" s="1452"/>
      <c r="R8" s="477"/>
      <c r="S8" s="1452"/>
      <c r="T8" s="1452"/>
      <c r="U8" s="1452"/>
      <c r="V8" s="477"/>
      <c r="W8" s="1452"/>
      <c r="X8" s="1452"/>
      <c r="Y8" s="1452"/>
      <c r="Z8" s="5"/>
      <c r="AA8" s="4"/>
    </row>
    <row r="9" spans="1:27" s="480" customFormat="1" ht="12" customHeight="1">
      <c r="A9" s="356"/>
      <c r="B9" s="357"/>
      <c r="C9" s="1497" t="s">
        <v>390</v>
      </c>
      <c r="D9" s="1497"/>
      <c r="E9" s="1449"/>
      <c r="F9" s="478"/>
      <c r="G9" s="1575">
        <v>619</v>
      </c>
      <c r="H9" s="1575"/>
      <c r="I9" s="1575"/>
      <c r="J9" s="630"/>
      <c r="K9" s="1576">
        <v>688.9</v>
      </c>
      <c r="L9" s="1575"/>
      <c r="M9" s="1575"/>
      <c r="N9" s="477"/>
      <c r="O9" s="1575">
        <v>675</v>
      </c>
      <c r="P9" s="1575"/>
      <c r="Q9" s="1575"/>
      <c r="R9" s="477"/>
      <c r="S9" s="1575">
        <v>689.6</v>
      </c>
      <c r="T9" s="1575"/>
      <c r="U9" s="1575"/>
      <c r="V9" s="477"/>
      <c r="W9" s="1571">
        <v>771</v>
      </c>
      <c r="X9" s="1571"/>
      <c r="Y9" s="1571"/>
      <c r="Z9" s="479"/>
      <c r="AA9" s="356"/>
    </row>
    <row r="10" spans="1:27" ht="12" customHeight="1">
      <c r="A10" s="4"/>
      <c r="B10" s="30"/>
      <c r="C10" s="621" t="s">
        <v>105</v>
      </c>
      <c r="D10" s="312"/>
      <c r="E10" s="18"/>
      <c r="F10" s="18"/>
      <c r="G10" s="1572">
        <v>295.39999999999998</v>
      </c>
      <c r="H10" s="1572"/>
      <c r="I10" s="1572"/>
      <c r="J10" s="630"/>
      <c r="K10" s="1573">
        <v>354.1</v>
      </c>
      <c r="L10" s="1572"/>
      <c r="M10" s="1572"/>
      <c r="N10" s="477"/>
      <c r="O10" s="1572">
        <v>349.2</v>
      </c>
      <c r="P10" s="1572"/>
      <c r="Q10" s="1572"/>
      <c r="R10" s="477"/>
      <c r="S10" s="1572">
        <v>355</v>
      </c>
      <c r="T10" s="1572"/>
      <c r="U10" s="1572"/>
      <c r="V10" s="477"/>
      <c r="W10" s="1574">
        <v>405.7</v>
      </c>
      <c r="X10" s="1574"/>
      <c r="Y10" s="1574"/>
      <c r="Z10" s="5"/>
      <c r="AA10" s="4"/>
    </row>
    <row r="11" spans="1:27" ht="12" customHeight="1">
      <c r="A11" s="4"/>
      <c r="B11" s="30"/>
      <c r="C11" s="621" t="s">
        <v>104</v>
      </c>
      <c r="D11" s="312"/>
      <c r="E11" s="18"/>
      <c r="F11" s="18"/>
      <c r="G11" s="1572">
        <v>323.60000000000002</v>
      </c>
      <c r="H11" s="1572"/>
      <c r="I11" s="1572"/>
      <c r="J11" s="630"/>
      <c r="K11" s="1573">
        <v>334.8</v>
      </c>
      <c r="L11" s="1572"/>
      <c r="M11" s="1572"/>
      <c r="N11" s="477"/>
      <c r="O11" s="1572">
        <v>325.8</v>
      </c>
      <c r="P11" s="1572"/>
      <c r="Q11" s="1572"/>
      <c r="R11" s="477"/>
      <c r="S11" s="1572">
        <v>334.7</v>
      </c>
      <c r="T11" s="1572"/>
      <c r="U11" s="1572"/>
      <c r="V11" s="477"/>
      <c r="W11" s="1574">
        <v>365.3</v>
      </c>
      <c r="X11" s="1574"/>
      <c r="Y11" s="1574"/>
      <c r="Z11" s="5"/>
      <c r="AA11" s="4"/>
    </row>
    <row r="12" spans="1:27" ht="15.75" customHeight="1">
      <c r="A12" s="4"/>
      <c r="B12" s="30"/>
      <c r="C12" s="621" t="s">
        <v>341</v>
      </c>
      <c r="D12" s="312"/>
      <c r="E12" s="18"/>
      <c r="F12" s="18"/>
      <c r="G12" s="1572">
        <v>95.5</v>
      </c>
      <c r="H12" s="1572"/>
      <c r="I12" s="1572"/>
      <c r="J12" s="630"/>
      <c r="K12" s="1573">
        <v>123.9</v>
      </c>
      <c r="L12" s="1572"/>
      <c r="M12" s="1572"/>
      <c r="N12" s="477"/>
      <c r="O12" s="1572">
        <v>115.5</v>
      </c>
      <c r="P12" s="1572"/>
      <c r="Q12" s="1572"/>
      <c r="R12" s="477"/>
      <c r="S12" s="1572">
        <v>138.30000000000001</v>
      </c>
      <c r="T12" s="1572"/>
      <c r="U12" s="1572"/>
      <c r="V12" s="477"/>
      <c r="W12" s="1574">
        <v>156.30000000000001</v>
      </c>
      <c r="X12" s="1574"/>
      <c r="Y12" s="1574"/>
      <c r="Z12" s="5"/>
      <c r="AA12" s="4"/>
    </row>
    <row r="13" spans="1:27" ht="12" customHeight="1">
      <c r="A13" s="4"/>
      <c r="B13" s="30"/>
      <c r="C13" s="621" t="s">
        <v>342</v>
      </c>
      <c r="D13" s="312"/>
      <c r="E13" s="18"/>
      <c r="F13" s="18"/>
      <c r="G13" s="1572">
        <v>331.20000000000005</v>
      </c>
      <c r="H13" s="1572"/>
      <c r="I13" s="1572"/>
      <c r="J13" s="630"/>
      <c r="K13" s="1573">
        <v>356.5</v>
      </c>
      <c r="L13" s="1572"/>
      <c r="M13" s="1572"/>
      <c r="N13" s="477"/>
      <c r="O13" s="1572">
        <v>341.6</v>
      </c>
      <c r="P13" s="1572"/>
      <c r="Q13" s="1572"/>
      <c r="R13" s="477"/>
      <c r="S13" s="1572">
        <v>338</v>
      </c>
      <c r="T13" s="1572"/>
      <c r="U13" s="1572"/>
      <c r="V13" s="477"/>
      <c r="W13" s="1574">
        <v>387.9</v>
      </c>
      <c r="X13" s="1574"/>
      <c r="Y13" s="1574"/>
      <c r="Z13" s="5"/>
      <c r="AA13" s="4"/>
    </row>
    <row r="14" spans="1:27" ht="12" customHeight="1">
      <c r="A14" s="4"/>
      <c r="B14" s="30"/>
      <c r="C14" s="621" t="s">
        <v>343</v>
      </c>
      <c r="D14" s="312"/>
      <c r="E14" s="18"/>
      <c r="F14" s="18"/>
      <c r="G14" s="1572">
        <v>192.4</v>
      </c>
      <c r="H14" s="1572"/>
      <c r="I14" s="1572"/>
      <c r="J14" s="630"/>
      <c r="K14" s="1573">
        <v>208.4</v>
      </c>
      <c r="L14" s="1572"/>
      <c r="M14" s="1572"/>
      <c r="N14" s="477"/>
      <c r="O14" s="1572">
        <v>217.9</v>
      </c>
      <c r="P14" s="1572"/>
      <c r="Q14" s="1572"/>
      <c r="R14" s="477"/>
      <c r="S14" s="1572">
        <v>213.3</v>
      </c>
      <c r="T14" s="1572"/>
      <c r="U14" s="1572"/>
      <c r="V14" s="477"/>
      <c r="W14" s="1574">
        <v>226.9</v>
      </c>
      <c r="X14" s="1574"/>
      <c r="Y14" s="1574"/>
      <c r="Z14" s="5"/>
      <c r="AA14" s="4"/>
    </row>
    <row r="15" spans="1:27" ht="15.75" customHeight="1">
      <c r="A15" s="4"/>
      <c r="B15" s="30"/>
      <c r="C15" s="621" t="s">
        <v>391</v>
      </c>
      <c r="D15" s="312"/>
      <c r="E15" s="18"/>
      <c r="F15" s="18"/>
      <c r="G15" s="1572">
        <v>77.099999999999994</v>
      </c>
      <c r="H15" s="1572"/>
      <c r="I15" s="1572"/>
      <c r="J15" s="630"/>
      <c r="K15" s="1573">
        <v>72.599999999999994</v>
      </c>
      <c r="L15" s="1572"/>
      <c r="M15" s="1572"/>
      <c r="N15" s="477"/>
      <c r="O15" s="1572">
        <v>66.7</v>
      </c>
      <c r="P15" s="1572"/>
      <c r="Q15" s="1572"/>
      <c r="R15" s="477"/>
      <c r="S15" s="1572">
        <v>75.599999999999994</v>
      </c>
      <c r="T15" s="1572"/>
      <c r="U15" s="1572"/>
      <c r="V15" s="477"/>
      <c r="W15" s="1574">
        <v>80.2</v>
      </c>
      <c r="X15" s="1574"/>
      <c r="Y15" s="1574"/>
      <c r="Z15" s="5"/>
      <c r="AA15" s="4"/>
    </row>
    <row r="16" spans="1:27" ht="12" customHeight="1">
      <c r="A16" s="4"/>
      <c r="B16" s="30"/>
      <c r="C16" s="621" t="s">
        <v>392</v>
      </c>
      <c r="D16" s="312"/>
      <c r="E16" s="18"/>
      <c r="F16" s="18"/>
      <c r="G16" s="1572">
        <v>541.9</v>
      </c>
      <c r="H16" s="1572"/>
      <c r="I16" s="1572"/>
      <c r="J16" s="630"/>
      <c r="K16" s="1573">
        <v>616.29999999999995</v>
      </c>
      <c r="L16" s="1572"/>
      <c r="M16" s="1572"/>
      <c r="N16" s="477"/>
      <c r="O16" s="1572">
        <v>608.29999999999995</v>
      </c>
      <c r="P16" s="1572"/>
      <c r="Q16" s="1572"/>
      <c r="R16" s="477"/>
      <c r="S16" s="1572">
        <v>614</v>
      </c>
      <c r="T16" s="1572"/>
      <c r="U16" s="1572"/>
      <c r="V16" s="477"/>
      <c r="W16" s="1574">
        <v>690.8</v>
      </c>
      <c r="X16" s="1574"/>
      <c r="Y16" s="1574"/>
      <c r="Z16" s="5"/>
      <c r="AA16" s="4"/>
    </row>
    <row r="17" spans="1:27" ht="15.75" customHeight="1">
      <c r="A17" s="4"/>
      <c r="B17" s="30"/>
      <c r="C17" s="621" t="s">
        <v>393</v>
      </c>
      <c r="D17" s="312"/>
      <c r="E17" s="18"/>
      <c r="F17" s="18"/>
      <c r="G17" s="1572">
        <v>277.89999999999998</v>
      </c>
      <c r="H17" s="1572"/>
      <c r="I17" s="1572"/>
      <c r="J17" s="630"/>
      <c r="K17" s="1573">
        <v>323.60000000000002</v>
      </c>
      <c r="L17" s="1572"/>
      <c r="M17" s="1572"/>
      <c r="N17" s="477"/>
      <c r="O17" s="1572">
        <v>302.59999999999997</v>
      </c>
      <c r="P17" s="1572"/>
      <c r="Q17" s="1572"/>
      <c r="R17" s="477"/>
      <c r="S17" s="1572">
        <v>333.2</v>
      </c>
      <c r="T17" s="1572"/>
      <c r="U17" s="1572"/>
      <c r="V17" s="477"/>
      <c r="W17" s="1574">
        <v>365.6</v>
      </c>
      <c r="X17" s="1574"/>
      <c r="Y17" s="1574"/>
      <c r="Z17" s="5"/>
      <c r="AA17" s="4"/>
    </row>
    <row r="18" spans="1:27" ht="12" customHeight="1">
      <c r="A18" s="4"/>
      <c r="B18" s="30"/>
      <c r="C18" s="621" t="s">
        <v>394</v>
      </c>
      <c r="D18" s="312"/>
      <c r="E18" s="18"/>
      <c r="F18" s="18"/>
      <c r="G18" s="1572">
        <v>337.4</v>
      </c>
      <c r="H18" s="1572"/>
      <c r="I18" s="1572"/>
      <c r="J18" s="630"/>
      <c r="K18" s="1573">
        <v>365.2</v>
      </c>
      <c r="L18" s="1572"/>
      <c r="M18" s="1572"/>
      <c r="N18" s="477"/>
      <c r="O18" s="1572">
        <v>372.3</v>
      </c>
      <c r="P18" s="1572"/>
      <c r="Q18" s="1572"/>
      <c r="R18" s="477"/>
      <c r="S18" s="1572">
        <v>356.4</v>
      </c>
      <c r="T18" s="1572"/>
      <c r="U18" s="1572"/>
      <c r="V18" s="477"/>
      <c r="W18" s="1574">
        <v>405.5</v>
      </c>
      <c r="X18" s="1574"/>
      <c r="Y18" s="1574"/>
      <c r="Z18" s="5"/>
      <c r="AA18" s="4"/>
    </row>
    <row r="19" spans="1:27" ht="2.25" customHeight="1">
      <c r="A19" s="4"/>
      <c r="B19" s="30"/>
      <c r="C19" s="14"/>
      <c r="D19" s="18"/>
      <c r="E19" s="18"/>
      <c r="F19" s="18"/>
      <c r="G19" s="1577"/>
      <c r="H19" s="1577"/>
      <c r="I19" s="1577"/>
      <c r="J19" s="631"/>
      <c r="K19" s="1578"/>
      <c r="L19" s="1577"/>
      <c r="M19" s="1577"/>
      <c r="N19" s="477"/>
      <c r="O19" s="1577"/>
      <c r="P19" s="1577"/>
      <c r="Q19" s="1577"/>
      <c r="R19" s="477"/>
      <c r="S19" s="1577"/>
      <c r="T19" s="1577"/>
      <c r="U19" s="1577"/>
      <c r="V19" s="477"/>
      <c r="W19" s="1579"/>
      <c r="X19" s="1579"/>
      <c r="Y19" s="1579"/>
      <c r="Z19" s="5"/>
      <c r="AA19" s="4"/>
    </row>
    <row r="20" spans="1:27" s="480" customFormat="1" ht="12" customHeight="1">
      <c r="A20" s="356"/>
      <c r="B20" s="357"/>
      <c r="C20" s="1497" t="s">
        <v>395</v>
      </c>
      <c r="D20" s="1497"/>
      <c r="E20" s="1449"/>
      <c r="F20" s="478"/>
      <c r="G20" s="1575">
        <v>11.1</v>
      </c>
      <c r="H20" s="1575"/>
      <c r="I20" s="1575"/>
      <c r="J20" s="631"/>
      <c r="K20" s="1576">
        <v>12.4</v>
      </c>
      <c r="L20" s="1575"/>
      <c r="M20" s="1575"/>
      <c r="N20" s="477"/>
      <c r="O20" s="1575">
        <v>12.1</v>
      </c>
      <c r="P20" s="1575"/>
      <c r="Q20" s="1575"/>
      <c r="R20" s="477"/>
      <c r="S20" s="1575">
        <v>12.4</v>
      </c>
      <c r="T20" s="1575"/>
      <c r="U20" s="1575"/>
      <c r="V20" s="477"/>
      <c r="W20" s="1571">
        <v>14</v>
      </c>
      <c r="X20" s="1571"/>
      <c r="Y20" s="1571"/>
      <c r="Z20" s="479"/>
      <c r="AA20" s="356"/>
    </row>
    <row r="21" spans="1:27" ht="12" customHeight="1">
      <c r="A21" s="4"/>
      <c r="B21" s="30"/>
      <c r="C21" s="621" t="s">
        <v>105</v>
      </c>
      <c r="D21" s="312"/>
      <c r="E21" s="18"/>
      <c r="F21" s="18"/>
      <c r="G21" s="1572">
        <v>10.1</v>
      </c>
      <c r="H21" s="1572"/>
      <c r="I21" s="1572"/>
      <c r="J21" s="631"/>
      <c r="K21" s="1573">
        <v>12</v>
      </c>
      <c r="L21" s="1572"/>
      <c r="M21" s="1572"/>
      <c r="N21" s="477"/>
      <c r="O21" s="1572">
        <v>11.9</v>
      </c>
      <c r="P21" s="1572"/>
      <c r="Q21" s="1572"/>
      <c r="R21" s="477"/>
      <c r="S21" s="1572">
        <v>12</v>
      </c>
      <c r="T21" s="1572"/>
      <c r="U21" s="1572"/>
      <c r="V21" s="477"/>
      <c r="W21" s="1574">
        <v>13.9</v>
      </c>
      <c r="X21" s="1574"/>
      <c r="Y21" s="1574"/>
      <c r="Z21" s="5"/>
      <c r="AA21" s="4"/>
    </row>
    <row r="22" spans="1:27" ht="12" customHeight="1">
      <c r="A22" s="4"/>
      <c r="B22" s="30"/>
      <c r="C22" s="621" t="s">
        <v>104</v>
      </c>
      <c r="D22" s="312"/>
      <c r="E22" s="18"/>
      <c r="F22" s="18"/>
      <c r="G22" s="1572">
        <v>12.3</v>
      </c>
      <c r="H22" s="1572"/>
      <c r="I22" s="1572"/>
      <c r="J22" s="631"/>
      <c r="K22" s="1573">
        <v>12.8</v>
      </c>
      <c r="L22" s="1572"/>
      <c r="M22" s="1572"/>
      <c r="N22" s="477"/>
      <c r="O22" s="1572">
        <v>12.4</v>
      </c>
      <c r="P22" s="1572"/>
      <c r="Q22" s="1572"/>
      <c r="R22" s="477"/>
      <c r="S22" s="1572">
        <v>12.9</v>
      </c>
      <c r="T22" s="1572"/>
      <c r="U22" s="1572"/>
      <c r="V22" s="477"/>
      <c r="W22" s="1574">
        <v>14.1</v>
      </c>
      <c r="X22" s="1574"/>
      <c r="Y22" s="1574"/>
      <c r="Z22" s="5"/>
      <c r="AA22" s="4"/>
    </row>
    <row r="23" spans="1:27" ht="1.5" customHeight="1">
      <c r="A23" s="4"/>
      <c r="B23" s="30"/>
      <c r="C23" s="621"/>
      <c r="D23" s="312"/>
      <c r="E23" s="18"/>
      <c r="F23" s="18"/>
      <c r="G23" s="1572"/>
      <c r="H23" s="1572"/>
      <c r="I23" s="1572"/>
      <c r="J23" s="631"/>
      <c r="K23" s="1573"/>
      <c r="L23" s="1572"/>
      <c r="M23" s="1572"/>
      <c r="N23" s="477"/>
      <c r="O23" s="1572"/>
      <c r="P23" s="1572"/>
      <c r="Q23" s="1572"/>
      <c r="R23" s="477"/>
      <c r="S23" s="1572"/>
      <c r="T23" s="1572"/>
      <c r="U23" s="1572"/>
      <c r="V23" s="477"/>
      <c r="W23" s="1574"/>
      <c r="X23" s="1574"/>
      <c r="Y23" s="1574"/>
      <c r="Z23" s="5"/>
      <c r="AA23" s="4"/>
    </row>
    <row r="24" spans="1:27" s="636" customFormat="1" ht="12" customHeight="1">
      <c r="A24" s="632"/>
      <c r="B24" s="633"/>
      <c r="C24" s="1454" t="s">
        <v>396</v>
      </c>
      <c r="D24" s="632"/>
      <c r="E24" s="634"/>
      <c r="F24" s="635"/>
      <c r="G24" s="1567">
        <v>2.2000000000000011</v>
      </c>
      <c r="H24" s="1567"/>
      <c r="I24" s="1567"/>
      <c r="J24" s="631"/>
      <c r="K24" s="1568">
        <v>0.80000000000000071</v>
      </c>
      <c r="L24" s="1567"/>
      <c r="M24" s="1567"/>
      <c r="N24" s="477"/>
      <c r="O24" s="1567">
        <v>0.5</v>
      </c>
      <c r="P24" s="1567"/>
      <c r="Q24" s="1567"/>
      <c r="R24" s="477"/>
      <c r="S24" s="1567">
        <v>0.90000000000000036</v>
      </c>
      <c r="T24" s="1567"/>
      <c r="U24" s="1567"/>
      <c r="V24" s="477"/>
      <c r="W24" s="1569">
        <v>0.19999999999999929</v>
      </c>
      <c r="X24" s="1569"/>
      <c r="Y24" s="1569"/>
      <c r="Z24" s="635"/>
      <c r="AA24" s="632"/>
    </row>
    <row r="25" spans="1:27" ht="6.75" customHeight="1">
      <c r="A25" s="4"/>
      <c r="B25" s="30"/>
      <c r="C25" s="621"/>
      <c r="D25" s="312"/>
      <c r="E25" s="18"/>
      <c r="F25" s="18"/>
      <c r="G25" s="1534"/>
      <c r="H25" s="1534"/>
      <c r="I25" s="1534"/>
      <c r="J25" s="631"/>
      <c r="K25" s="1570"/>
      <c r="L25" s="1534"/>
      <c r="M25" s="1534"/>
      <c r="N25" s="477"/>
      <c r="O25" s="1534"/>
      <c r="P25" s="1534"/>
      <c r="Q25" s="1534"/>
      <c r="R25" s="477"/>
      <c r="S25" s="1534"/>
      <c r="T25" s="1534"/>
      <c r="U25" s="1534"/>
      <c r="V25" s="477"/>
      <c r="W25" s="1536"/>
      <c r="X25" s="1536"/>
      <c r="Y25" s="1536"/>
      <c r="Z25" s="5"/>
      <c r="AA25" s="4"/>
    </row>
    <row r="26" spans="1:27" ht="12" customHeight="1">
      <c r="A26" s="4"/>
      <c r="B26" s="30"/>
      <c r="C26" s="621" t="s">
        <v>341</v>
      </c>
      <c r="D26" s="312"/>
      <c r="E26" s="18"/>
      <c r="F26" s="18"/>
      <c r="G26" s="1572">
        <v>23</v>
      </c>
      <c r="H26" s="1572"/>
      <c r="I26" s="1572"/>
      <c r="J26" s="631"/>
      <c r="K26" s="1573">
        <v>27.8</v>
      </c>
      <c r="L26" s="1572"/>
      <c r="M26" s="1572"/>
      <c r="N26" s="477"/>
      <c r="O26" s="1572">
        <v>27</v>
      </c>
      <c r="P26" s="1572"/>
      <c r="Q26" s="1572"/>
      <c r="R26" s="477"/>
      <c r="S26" s="1572">
        <v>30</v>
      </c>
      <c r="T26" s="1572"/>
      <c r="U26" s="1572"/>
      <c r="V26" s="477"/>
      <c r="W26" s="1574">
        <v>35.4</v>
      </c>
      <c r="X26" s="1574"/>
      <c r="Y26" s="1574"/>
      <c r="Z26" s="5"/>
      <c r="AA26" s="4"/>
    </row>
    <row r="27" spans="1:27" ht="12" customHeight="1">
      <c r="A27" s="4"/>
      <c r="B27" s="30"/>
      <c r="C27" s="621" t="s">
        <v>342</v>
      </c>
      <c r="D27" s="4"/>
      <c r="E27" s="18"/>
      <c r="F27" s="18"/>
      <c r="G27" s="1572">
        <v>11.542885024221937</v>
      </c>
      <c r="H27" s="1572"/>
      <c r="I27" s="1572"/>
      <c r="J27" s="631"/>
      <c r="K27" s="1573">
        <v>12.428531585552921</v>
      </c>
      <c r="L27" s="1572"/>
      <c r="M27" s="1572"/>
      <c r="N27" s="477"/>
      <c r="O27" s="1572">
        <v>11.849590675731928</v>
      </c>
      <c r="P27" s="1572"/>
      <c r="Q27" s="1572"/>
      <c r="R27" s="477"/>
      <c r="S27" s="1572">
        <v>11.862562734706769</v>
      </c>
      <c r="T27" s="1572"/>
      <c r="U27" s="1572"/>
      <c r="V27" s="477"/>
      <c r="W27" s="1574">
        <v>13.6</v>
      </c>
      <c r="X27" s="1574"/>
      <c r="Y27" s="1574"/>
      <c r="Z27" s="5"/>
      <c r="AA27" s="4"/>
    </row>
    <row r="28" spans="1:27" ht="12" customHeight="1">
      <c r="A28" s="4"/>
      <c r="B28" s="30"/>
      <c r="C28" s="621" t="s">
        <v>343</v>
      </c>
      <c r="D28" s="4"/>
      <c r="E28" s="18"/>
      <c r="F28" s="18"/>
      <c r="G28" s="1572">
        <v>8.4</v>
      </c>
      <c r="H28" s="1572"/>
      <c r="I28" s="1572"/>
      <c r="J28" s="631"/>
      <c r="K28" s="1573">
        <v>9.3000000000000007</v>
      </c>
      <c r="L28" s="1572"/>
      <c r="M28" s="1572"/>
      <c r="N28" s="477"/>
      <c r="O28" s="1572">
        <v>9.6999999999999993</v>
      </c>
      <c r="P28" s="1572"/>
      <c r="Q28" s="1572"/>
      <c r="R28" s="477"/>
      <c r="S28" s="1572">
        <v>9.5</v>
      </c>
      <c r="T28" s="1572"/>
      <c r="U28" s="1572"/>
      <c r="V28" s="477"/>
      <c r="W28" s="1574">
        <v>10.199999999999999</v>
      </c>
      <c r="X28" s="1574"/>
      <c r="Y28" s="1574"/>
      <c r="Z28" s="5"/>
      <c r="AA28" s="4"/>
    </row>
    <row r="29" spans="1:27" s="46" customFormat="1" ht="17.25" customHeight="1">
      <c r="A29" s="482"/>
      <c r="B29" s="313"/>
      <c r="C29" s="621" t="s">
        <v>397</v>
      </c>
      <c r="D29" s="312"/>
      <c r="E29" s="483"/>
      <c r="F29" s="483"/>
      <c r="G29" s="1572">
        <v>12.7</v>
      </c>
      <c r="H29" s="1572"/>
      <c r="I29" s="1572"/>
      <c r="J29" s="637"/>
      <c r="K29" s="1573">
        <v>12.8</v>
      </c>
      <c r="L29" s="1572"/>
      <c r="M29" s="1572"/>
      <c r="N29" s="477"/>
      <c r="O29" s="1572">
        <v>12.6</v>
      </c>
      <c r="P29" s="1572"/>
      <c r="Q29" s="1572"/>
      <c r="R29" s="477"/>
      <c r="S29" s="1572">
        <v>12.7</v>
      </c>
      <c r="T29" s="1572"/>
      <c r="U29" s="1572"/>
      <c r="V29" s="477"/>
      <c r="W29" s="1574">
        <v>14.1</v>
      </c>
      <c r="X29" s="1574"/>
      <c r="Y29" s="1574"/>
      <c r="Z29" s="484"/>
      <c r="AA29" s="482"/>
    </row>
    <row r="30" spans="1:27" s="46" customFormat="1" ht="12" customHeight="1">
      <c r="A30" s="482"/>
      <c r="B30" s="313"/>
      <c r="C30" s="621" t="s">
        <v>398</v>
      </c>
      <c r="D30" s="312"/>
      <c r="E30" s="483"/>
      <c r="F30" s="483"/>
      <c r="G30" s="1572">
        <v>7.7</v>
      </c>
      <c r="H30" s="1572"/>
      <c r="I30" s="1572"/>
      <c r="J30" s="637"/>
      <c r="K30" s="1573">
        <v>9.6999999999999993</v>
      </c>
      <c r="L30" s="1572"/>
      <c r="M30" s="1572"/>
      <c r="N30" s="477"/>
      <c r="O30" s="1572">
        <v>9.5</v>
      </c>
      <c r="P30" s="1572"/>
      <c r="Q30" s="1572"/>
      <c r="R30" s="477"/>
      <c r="S30" s="1572">
        <v>9.4</v>
      </c>
      <c r="T30" s="1572"/>
      <c r="U30" s="1572"/>
      <c r="V30" s="477"/>
      <c r="W30" s="1574">
        <v>12.6</v>
      </c>
      <c r="X30" s="1574"/>
      <c r="Y30" s="1574"/>
      <c r="Z30" s="484"/>
      <c r="AA30" s="482"/>
    </row>
    <row r="31" spans="1:27" s="46" customFormat="1" ht="12" customHeight="1">
      <c r="A31" s="482"/>
      <c r="B31" s="313"/>
      <c r="C31" s="621" t="s">
        <v>399</v>
      </c>
      <c r="D31" s="312"/>
      <c r="E31" s="483"/>
      <c r="F31" s="483"/>
      <c r="G31" s="1572">
        <v>12.3</v>
      </c>
      <c r="H31" s="1572"/>
      <c r="I31" s="1572"/>
      <c r="J31" s="637"/>
      <c r="K31" s="1573">
        <v>13.6</v>
      </c>
      <c r="L31" s="1572"/>
      <c r="M31" s="1572"/>
      <c r="N31" s="477"/>
      <c r="O31" s="1572">
        <v>13.5</v>
      </c>
      <c r="P31" s="1572"/>
      <c r="Q31" s="1572"/>
      <c r="R31" s="477"/>
      <c r="S31" s="1572">
        <v>14.6</v>
      </c>
      <c r="T31" s="1572"/>
      <c r="U31" s="1572"/>
      <c r="V31" s="477"/>
      <c r="W31" s="1574">
        <v>14.7</v>
      </c>
      <c r="X31" s="1574"/>
      <c r="Y31" s="1574"/>
      <c r="Z31" s="484"/>
      <c r="AA31" s="482"/>
    </row>
    <row r="32" spans="1:27" s="46" customFormat="1" ht="12" customHeight="1">
      <c r="A32" s="482"/>
      <c r="B32" s="313"/>
      <c r="C32" s="621" t="s">
        <v>400</v>
      </c>
      <c r="D32" s="312"/>
      <c r="E32" s="483"/>
      <c r="F32" s="483"/>
      <c r="G32" s="1572">
        <v>11.2</v>
      </c>
      <c r="H32" s="1572"/>
      <c r="I32" s="1572"/>
      <c r="J32" s="637"/>
      <c r="K32" s="1573">
        <v>12.5</v>
      </c>
      <c r="L32" s="1572"/>
      <c r="M32" s="1572"/>
      <c r="N32" s="477"/>
      <c r="O32" s="1572">
        <v>11.8</v>
      </c>
      <c r="P32" s="1572"/>
      <c r="Q32" s="1572"/>
      <c r="R32" s="477"/>
      <c r="S32" s="1572">
        <v>12.3</v>
      </c>
      <c r="T32" s="1572"/>
      <c r="U32" s="1572"/>
      <c r="V32" s="477"/>
      <c r="W32" s="1574">
        <v>13.1</v>
      </c>
      <c r="X32" s="1574"/>
      <c r="Y32" s="1574"/>
      <c r="Z32" s="484"/>
      <c r="AA32" s="482"/>
    </row>
    <row r="33" spans="1:27" s="46" customFormat="1" ht="12" customHeight="1">
      <c r="A33" s="482"/>
      <c r="B33" s="313"/>
      <c r="C33" s="621" t="s">
        <v>401</v>
      </c>
      <c r="D33" s="312"/>
      <c r="E33" s="483"/>
      <c r="F33" s="483"/>
      <c r="G33" s="1572">
        <v>14.8</v>
      </c>
      <c r="H33" s="1572"/>
      <c r="I33" s="1572"/>
      <c r="J33" s="637"/>
      <c r="K33" s="1573">
        <v>17</v>
      </c>
      <c r="L33" s="1572"/>
      <c r="M33" s="1572"/>
      <c r="N33" s="477"/>
      <c r="O33" s="1572">
        <v>14.7</v>
      </c>
      <c r="P33" s="1572"/>
      <c r="Q33" s="1572"/>
      <c r="R33" s="477"/>
      <c r="S33" s="1572">
        <v>13.3</v>
      </c>
      <c r="T33" s="1572"/>
      <c r="U33" s="1572"/>
      <c r="V33" s="477"/>
      <c r="W33" s="1574">
        <v>17.5</v>
      </c>
      <c r="X33" s="1574"/>
      <c r="Y33" s="1574"/>
      <c r="Z33" s="484"/>
      <c r="AA33" s="482"/>
    </row>
    <row r="34" spans="1:27" s="46" customFormat="1" ht="12" customHeight="1">
      <c r="A34" s="482"/>
      <c r="B34" s="313"/>
      <c r="C34" s="621" t="s">
        <v>274</v>
      </c>
      <c r="D34" s="312"/>
      <c r="E34" s="483"/>
      <c r="F34" s="483"/>
      <c r="G34" s="1572">
        <v>7</v>
      </c>
      <c r="H34" s="1572"/>
      <c r="I34" s="1572"/>
      <c r="J34" s="637"/>
      <c r="K34" s="1573">
        <v>9.5</v>
      </c>
      <c r="L34" s="1572"/>
      <c r="M34" s="1572"/>
      <c r="N34" s="477"/>
      <c r="O34" s="1572">
        <v>9.6999999999999993</v>
      </c>
      <c r="P34" s="1572"/>
      <c r="Q34" s="1572"/>
      <c r="R34" s="477"/>
      <c r="S34" s="1572">
        <v>11.6</v>
      </c>
      <c r="T34" s="1572"/>
      <c r="U34" s="1572"/>
      <c r="V34" s="477"/>
      <c r="W34" s="1574">
        <v>15.1</v>
      </c>
      <c r="X34" s="1574"/>
      <c r="Y34" s="1574"/>
      <c r="Z34" s="484"/>
      <c r="AA34" s="482"/>
    </row>
    <row r="35" spans="1:27" s="46" customFormat="1" ht="12" customHeight="1">
      <c r="A35" s="482"/>
      <c r="B35" s="313"/>
      <c r="C35" s="621" t="s">
        <v>275</v>
      </c>
      <c r="D35" s="312"/>
      <c r="E35" s="483"/>
      <c r="F35" s="483"/>
      <c r="G35" s="1572">
        <v>7.5</v>
      </c>
      <c r="H35" s="1572"/>
      <c r="I35" s="1572"/>
      <c r="J35" s="637"/>
      <c r="K35" s="1573">
        <v>13.9</v>
      </c>
      <c r="L35" s="1572"/>
      <c r="M35" s="1572"/>
      <c r="N35" s="477"/>
      <c r="O35" s="1572">
        <v>13.5</v>
      </c>
      <c r="P35" s="1572"/>
      <c r="Q35" s="1572"/>
      <c r="R35" s="477"/>
      <c r="S35" s="1572">
        <v>14.3</v>
      </c>
      <c r="T35" s="1572"/>
      <c r="U35" s="1572"/>
      <c r="V35" s="477"/>
      <c r="W35" s="1574">
        <v>13.5</v>
      </c>
      <c r="X35" s="1574"/>
      <c r="Y35" s="1574"/>
      <c r="Z35" s="484"/>
      <c r="AA35" s="482"/>
    </row>
    <row r="36" spans="1:27" ht="17.25" customHeight="1">
      <c r="A36" s="4"/>
      <c r="B36" s="30"/>
      <c r="C36" s="1497" t="s">
        <v>402</v>
      </c>
      <c r="D36" s="1497"/>
      <c r="E36" s="1497"/>
      <c r="F36" s="1497"/>
      <c r="G36" s="1575">
        <v>6.059952942866893</v>
      </c>
      <c r="H36" s="1575"/>
      <c r="I36" s="1575"/>
      <c r="J36" s="631"/>
      <c r="K36" s="1576">
        <v>6.6</v>
      </c>
      <c r="L36" s="1575"/>
      <c r="M36" s="1575"/>
      <c r="N36" s="477"/>
      <c r="O36" s="1575">
        <v>6.7</v>
      </c>
      <c r="P36" s="1575"/>
      <c r="Q36" s="1575"/>
      <c r="R36" s="477"/>
      <c r="S36" s="1575">
        <v>6.4</v>
      </c>
      <c r="T36" s="1575"/>
      <c r="U36" s="1575"/>
      <c r="V36" s="477"/>
      <c r="W36" s="1571">
        <v>7.4</v>
      </c>
      <c r="X36" s="1571"/>
      <c r="Y36" s="1571"/>
      <c r="Z36" s="5"/>
      <c r="AA36" s="4"/>
    </row>
    <row r="37" spans="1:27" s="46" customFormat="1" ht="12" customHeight="1">
      <c r="A37" s="482"/>
      <c r="B37" s="638"/>
      <c r="C37" s="621" t="s">
        <v>105</v>
      </c>
      <c r="D37" s="312"/>
      <c r="E37" s="483"/>
      <c r="F37" s="483"/>
      <c r="G37" s="1534">
        <v>5.4273344015272897</v>
      </c>
      <c r="H37" s="1534"/>
      <c r="I37" s="1534"/>
      <c r="J37" s="631"/>
      <c r="K37" s="1570">
        <v>6.2</v>
      </c>
      <c r="L37" s="1534"/>
      <c r="M37" s="1534"/>
      <c r="N37" s="477"/>
      <c r="O37" s="1534">
        <v>6.4</v>
      </c>
      <c r="P37" s="1534"/>
      <c r="Q37" s="1534"/>
      <c r="R37" s="477"/>
      <c r="S37" s="1534">
        <v>6.3</v>
      </c>
      <c r="T37" s="1534"/>
      <c r="U37" s="1534"/>
      <c r="V37" s="477"/>
      <c r="W37" s="1536">
        <v>7.4</v>
      </c>
      <c r="X37" s="1536"/>
      <c r="Y37" s="1536"/>
      <c r="Z37" s="484"/>
      <c r="AA37" s="482"/>
    </row>
    <row r="38" spans="1:27" s="46" customFormat="1" ht="12" customHeight="1">
      <c r="A38" s="482"/>
      <c r="B38" s="638"/>
      <c r="C38" s="621" t="s">
        <v>104</v>
      </c>
      <c r="D38" s="312"/>
      <c r="E38" s="483"/>
      <c r="F38" s="483"/>
      <c r="G38" s="1534">
        <v>6.7678876447143672</v>
      </c>
      <c r="H38" s="1534"/>
      <c r="I38" s="1534"/>
      <c r="J38" s="631"/>
      <c r="K38" s="1570">
        <v>7</v>
      </c>
      <c r="L38" s="1534"/>
      <c r="M38" s="1534"/>
      <c r="N38" s="477"/>
      <c r="O38" s="1534">
        <v>7</v>
      </c>
      <c r="P38" s="1534"/>
      <c r="Q38" s="1534"/>
      <c r="R38" s="477"/>
      <c r="S38" s="1534">
        <v>6.6</v>
      </c>
      <c r="T38" s="1534"/>
      <c r="U38" s="1534"/>
      <c r="V38" s="477"/>
      <c r="W38" s="1536">
        <v>7.3</v>
      </c>
      <c r="X38" s="1536"/>
      <c r="Y38" s="1536"/>
      <c r="Z38" s="484"/>
      <c r="AA38" s="482"/>
    </row>
    <row r="39" spans="1:27" s="50" customFormat="1" ht="2.25" customHeight="1">
      <c r="A39" s="312"/>
      <c r="B39" s="313"/>
      <c r="C39" s="621"/>
      <c r="D39" s="312"/>
      <c r="E39" s="18"/>
      <c r="F39" s="18"/>
      <c r="G39" s="1534"/>
      <c r="H39" s="1534"/>
      <c r="I39" s="1534"/>
      <c r="J39" s="631"/>
      <c r="K39" s="1570"/>
      <c r="L39" s="1534"/>
      <c r="M39" s="1534"/>
      <c r="N39" s="477"/>
      <c r="O39" s="1534"/>
      <c r="P39" s="1534"/>
      <c r="Q39" s="1534"/>
      <c r="R39" s="477"/>
      <c r="S39" s="1534"/>
      <c r="T39" s="1534"/>
      <c r="U39" s="1534"/>
      <c r="V39" s="477"/>
      <c r="W39" s="1536"/>
      <c r="X39" s="1536"/>
      <c r="Y39" s="1536"/>
      <c r="Z39" s="1459"/>
      <c r="AA39" s="312"/>
    </row>
    <row r="40" spans="1:27" s="636" customFormat="1" ht="12" customHeight="1">
      <c r="A40" s="632"/>
      <c r="B40" s="633"/>
      <c r="C40" s="1454" t="s">
        <v>403</v>
      </c>
      <c r="D40" s="632"/>
      <c r="E40" s="634"/>
      <c r="F40" s="635"/>
      <c r="G40" s="1567">
        <v>1.3405532431870775</v>
      </c>
      <c r="H40" s="1567"/>
      <c r="I40" s="1567"/>
      <c r="J40" s="631"/>
      <c r="K40" s="1568">
        <v>0.79999999999999982</v>
      </c>
      <c r="L40" s="1567"/>
      <c r="M40" s="1567"/>
      <c r="N40" s="477"/>
      <c r="O40" s="1567">
        <v>0.59999999999999964</v>
      </c>
      <c r="P40" s="1567"/>
      <c r="Q40" s="1567"/>
      <c r="R40" s="477"/>
      <c r="S40" s="1567">
        <v>0.29999999999999982</v>
      </c>
      <c r="T40" s="1567"/>
      <c r="U40" s="1567"/>
      <c r="V40" s="477"/>
      <c r="W40" s="1569">
        <v>-0.10000000000000053</v>
      </c>
      <c r="X40" s="1569"/>
      <c r="Y40" s="1569"/>
      <c r="Z40" s="635"/>
      <c r="AA40" s="632"/>
    </row>
    <row r="41" spans="1:27" ht="11.25" customHeight="1" thickBot="1">
      <c r="A41" s="4"/>
      <c r="B41" s="30"/>
      <c r="C41" s="485"/>
      <c r="D41" s="1451"/>
      <c r="E41" s="1451"/>
      <c r="F41" s="1451"/>
      <c r="G41" s="1451"/>
      <c r="H41" s="1451"/>
      <c r="I41" s="1451"/>
      <c r="J41" s="1451"/>
      <c r="K41" s="1451"/>
      <c r="L41" s="1451"/>
      <c r="M41" s="1451"/>
      <c r="N41" s="1451"/>
      <c r="O41" s="1451"/>
      <c r="P41" s="1451"/>
      <c r="Q41" s="1451"/>
      <c r="R41" s="1451"/>
      <c r="S41" s="1451"/>
      <c r="T41" s="1492"/>
      <c r="U41" s="1492"/>
      <c r="V41" s="1492"/>
      <c r="W41" s="1492"/>
      <c r="X41" s="1492"/>
      <c r="Y41" s="1492"/>
      <c r="Z41" s="5"/>
      <c r="AA41" s="4"/>
    </row>
    <row r="42" spans="1:27" s="12" customFormat="1" ht="14.25" customHeight="1" thickBot="1">
      <c r="A42" s="11"/>
      <c r="B42" s="31"/>
      <c r="C42" s="358" t="s">
        <v>661</v>
      </c>
      <c r="D42" s="486"/>
      <c r="E42" s="486"/>
      <c r="F42" s="486"/>
      <c r="G42" s="486"/>
      <c r="H42" s="486"/>
      <c r="I42" s="486"/>
      <c r="J42" s="486"/>
      <c r="K42" s="486"/>
      <c r="L42" s="486"/>
      <c r="M42" s="486"/>
      <c r="N42" s="486"/>
      <c r="O42" s="486"/>
      <c r="P42" s="486"/>
      <c r="Q42" s="486"/>
      <c r="R42" s="486"/>
      <c r="S42" s="486"/>
      <c r="T42" s="486"/>
      <c r="U42" s="486"/>
      <c r="V42" s="487"/>
      <c r="W42" s="487"/>
      <c r="X42" s="487"/>
      <c r="Y42" s="487"/>
      <c r="Z42" s="5"/>
      <c r="AA42" s="11"/>
    </row>
    <row r="43" spans="1:27" ht="9" customHeight="1">
      <c r="A43" s="4"/>
      <c r="B43" s="30"/>
      <c r="C43" s="1564" t="s">
        <v>344</v>
      </c>
      <c r="D43" s="1565"/>
      <c r="E43" s="18"/>
      <c r="F43" s="4"/>
      <c r="G43" s="474"/>
      <c r="H43" s="474"/>
      <c r="I43" s="474"/>
      <c r="J43" s="474"/>
      <c r="K43" s="474"/>
      <c r="L43" s="474"/>
      <c r="M43" s="474"/>
      <c r="N43" s="474"/>
      <c r="O43" s="474"/>
      <c r="P43" s="474"/>
      <c r="Q43" s="474"/>
      <c r="R43" s="628"/>
      <c r="S43" s="4"/>
      <c r="T43" s="628"/>
      <c r="U43" s="628"/>
      <c r="V43" s="628"/>
      <c r="W43" s="628"/>
      <c r="X43" s="628"/>
      <c r="Y43" s="628"/>
      <c r="Z43" s="5"/>
      <c r="AA43" s="4"/>
    </row>
    <row r="44" spans="1:27" ht="13.5" customHeight="1">
      <c r="A44" s="4"/>
      <c r="B44" s="30"/>
      <c r="C44" s="1566"/>
      <c r="D44" s="1566"/>
      <c r="E44" s="1459"/>
      <c r="F44" s="475">
        <v>2010</v>
      </c>
      <c r="G44" s="1518">
        <v>2010</v>
      </c>
      <c r="H44" s="1518"/>
      <c r="I44" s="1518"/>
      <c r="J44" s="475"/>
      <c r="K44" s="1516">
        <v>2011</v>
      </c>
      <c r="L44" s="1517"/>
      <c r="M44" s="1517"/>
      <c r="N44" s="1517"/>
      <c r="O44" s="1517"/>
      <c r="P44" s="1517"/>
      <c r="Q44" s="1517"/>
      <c r="R44" s="1517"/>
      <c r="S44" s="1517"/>
      <c r="T44" s="1517"/>
      <c r="U44" s="1517"/>
      <c r="V44" s="1517"/>
      <c r="W44" s="1517"/>
      <c r="X44" s="1517"/>
      <c r="Y44" s="1517"/>
      <c r="Z44" s="1452"/>
      <c r="AA44" s="4"/>
    </row>
    <row r="45" spans="1:27" ht="12.75" customHeight="1">
      <c r="A45" s="4"/>
      <c r="B45" s="30"/>
      <c r="C45" s="1459"/>
      <c r="D45" s="1459"/>
      <c r="E45" s="1459"/>
      <c r="F45" s="1504" t="s">
        <v>378</v>
      </c>
      <c r="G45" s="1504"/>
      <c r="H45" s="1504"/>
      <c r="I45" s="1504"/>
      <c r="J45" s="1452"/>
      <c r="K45" s="1520" t="s">
        <v>379</v>
      </c>
      <c r="L45" s="1504"/>
      <c r="M45" s="1504"/>
      <c r="N45" s="1452"/>
      <c r="O45" s="1504" t="s">
        <v>380</v>
      </c>
      <c r="P45" s="1504"/>
      <c r="Q45" s="1504"/>
      <c r="R45" s="476"/>
      <c r="S45" s="1504" t="s">
        <v>381</v>
      </c>
      <c r="T45" s="1504"/>
      <c r="U45" s="1504"/>
      <c r="V45" s="477"/>
      <c r="W45" s="1504" t="s">
        <v>378</v>
      </c>
      <c r="X45" s="1504"/>
      <c r="Y45" s="1504"/>
      <c r="Z45" s="488"/>
      <c r="AA45" s="4"/>
    </row>
    <row r="46" spans="1:27" ht="11.25" customHeight="1">
      <c r="A46" s="4"/>
      <c r="B46" s="31"/>
      <c r="C46" s="1459"/>
      <c r="D46" s="1459"/>
      <c r="E46" s="1459"/>
      <c r="F46" s="1563" t="s">
        <v>345</v>
      </c>
      <c r="G46" s="1563"/>
      <c r="H46" s="488"/>
      <c r="I46" s="489" t="s">
        <v>184</v>
      </c>
      <c r="J46" s="1459"/>
      <c r="K46" s="639" t="s">
        <v>345</v>
      </c>
      <c r="L46" s="488"/>
      <c r="M46" s="489" t="s">
        <v>184</v>
      </c>
      <c r="N46" s="1459"/>
      <c r="O46" s="490" t="s">
        <v>345</v>
      </c>
      <c r="P46" s="488"/>
      <c r="Q46" s="489" t="s">
        <v>184</v>
      </c>
      <c r="R46" s="1459"/>
      <c r="S46" s="490" t="s">
        <v>345</v>
      </c>
      <c r="T46" s="488"/>
      <c r="U46" s="489" t="s">
        <v>184</v>
      </c>
      <c r="V46" s="477"/>
      <c r="W46" s="490" t="s">
        <v>345</v>
      </c>
      <c r="X46" s="488"/>
      <c r="Y46" s="489" t="s">
        <v>184</v>
      </c>
      <c r="Z46" s="491"/>
      <c r="AA46" s="4"/>
    </row>
    <row r="47" spans="1:27" ht="6.75" customHeight="1">
      <c r="A47" s="4"/>
      <c r="B47" s="31"/>
      <c r="C47" s="1459"/>
      <c r="D47" s="1459"/>
      <c r="E47" s="1459"/>
      <c r="F47" s="1459"/>
      <c r="G47" s="488"/>
      <c r="H47" s="640"/>
      <c r="I47" s="1459"/>
      <c r="J47" s="641"/>
      <c r="K47" s="642"/>
      <c r="L47" s="640"/>
      <c r="M47" s="1459"/>
      <c r="N47" s="641"/>
      <c r="O47" s="488"/>
      <c r="P47" s="640"/>
      <c r="Q47" s="1459"/>
      <c r="R47" s="641"/>
      <c r="S47" s="643"/>
      <c r="T47" s="640"/>
      <c r="U47" s="488"/>
      <c r="V47" s="641"/>
      <c r="W47" s="643"/>
      <c r="X47" s="640"/>
      <c r="Y47" s="640"/>
      <c r="Z47" s="491"/>
      <c r="AA47" s="4"/>
    </row>
    <row r="48" spans="1:27" s="480" customFormat="1" ht="12.75" customHeight="1">
      <c r="A48" s="356"/>
      <c r="B48" s="357"/>
      <c r="C48" s="1497" t="s">
        <v>404</v>
      </c>
      <c r="D48" s="1497"/>
      <c r="E48" s="492"/>
      <c r="F48" s="478"/>
      <c r="G48" s="644">
        <v>615.4</v>
      </c>
      <c r="H48" s="644"/>
      <c r="I48" s="644">
        <v>100</v>
      </c>
      <c r="J48" s="644"/>
      <c r="K48" s="645">
        <v>688.9</v>
      </c>
      <c r="L48" s="644"/>
      <c r="M48" s="644">
        <v>100</v>
      </c>
      <c r="N48" s="644"/>
      <c r="O48" s="644">
        <v>675</v>
      </c>
      <c r="P48" s="644"/>
      <c r="Q48" s="644">
        <v>100</v>
      </c>
      <c r="R48" s="644"/>
      <c r="S48" s="644">
        <v>689.6</v>
      </c>
      <c r="T48" s="644"/>
      <c r="U48" s="644">
        <v>100</v>
      </c>
      <c r="V48" s="644"/>
      <c r="W48" s="644">
        <v>771</v>
      </c>
      <c r="X48" s="644"/>
      <c r="Y48" s="644">
        <v>100</v>
      </c>
      <c r="Z48" s="491"/>
      <c r="AA48" s="356"/>
    </row>
    <row r="49" spans="1:27" s="50" customFormat="1" ht="12.75" customHeight="1">
      <c r="A49" s="312"/>
      <c r="B49" s="313"/>
      <c r="C49" s="17"/>
      <c r="D49" s="621" t="s">
        <v>405</v>
      </c>
      <c r="E49" s="1452"/>
      <c r="F49" s="18"/>
      <c r="G49" s="646">
        <v>337.4</v>
      </c>
      <c r="H49" s="646"/>
      <c r="I49" s="646">
        <v>54.826129346766329</v>
      </c>
      <c r="J49" s="646"/>
      <c r="K49" s="647">
        <v>365.2</v>
      </c>
      <c r="L49" s="646"/>
      <c r="M49" s="646">
        <v>53.01204819277109</v>
      </c>
      <c r="N49" s="646"/>
      <c r="O49" s="646">
        <v>372.3</v>
      </c>
      <c r="P49" s="646"/>
      <c r="Q49" s="646">
        <v>55.155555555555559</v>
      </c>
      <c r="R49" s="646"/>
      <c r="S49" s="646">
        <v>356.4</v>
      </c>
      <c r="T49" s="646"/>
      <c r="U49" s="646">
        <v>51.682134570765662</v>
      </c>
      <c r="V49" s="646"/>
      <c r="W49" s="646">
        <v>405.5</v>
      </c>
      <c r="X49" s="646"/>
      <c r="Y49" s="646">
        <v>52.594033722438397</v>
      </c>
      <c r="Z49" s="488"/>
      <c r="AA49" s="312"/>
    </row>
    <row r="50" spans="1:27" s="50" customFormat="1" ht="6.75" customHeight="1">
      <c r="A50" s="312"/>
      <c r="B50" s="313"/>
      <c r="C50" s="17"/>
      <c r="D50" s="621"/>
      <c r="E50" s="1452"/>
      <c r="F50" s="18"/>
      <c r="G50" s="646"/>
      <c r="H50" s="646"/>
      <c r="I50" s="646"/>
      <c r="J50" s="646"/>
      <c r="K50" s="647"/>
      <c r="L50" s="646"/>
      <c r="M50" s="646"/>
      <c r="N50" s="646"/>
      <c r="O50" s="646"/>
      <c r="P50" s="646"/>
      <c r="Q50" s="646"/>
      <c r="R50" s="646"/>
      <c r="S50" s="646"/>
      <c r="T50" s="646"/>
      <c r="U50" s="646"/>
      <c r="V50" s="646"/>
      <c r="W50" s="646"/>
      <c r="X50" s="646"/>
      <c r="Y50" s="646"/>
      <c r="Z50" s="488"/>
      <c r="AA50" s="312"/>
    </row>
    <row r="51" spans="1:27" s="495" customFormat="1" ht="12.75" customHeight="1">
      <c r="A51" s="493"/>
      <c r="B51" s="494"/>
      <c r="C51" s="621" t="s">
        <v>346</v>
      </c>
      <c r="D51" s="261"/>
      <c r="E51" s="323"/>
      <c r="F51" s="14"/>
      <c r="G51" s="646">
        <v>21.7</v>
      </c>
      <c r="H51" s="646"/>
      <c r="I51" s="646">
        <v>3.5261618459538511</v>
      </c>
      <c r="J51" s="646"/>
      <c r="K51" s="647">
        <v>28.7</v>
      </c>
      <c r="L51" s="646"/>
      <c r="M51" s="646">
        <v>4.1660618377122951</v>
      </c>
      <c r="N51" s="646"/>
      <c r="O51" s="646">
        <v>23.9</v>
      </c>
      <c r="P51" s="646"/>
      <c r="Q51" s="646">
        <v>3.5407407407407407</v>
      </c>
      <c r="R51" s="646"/>
      <c r="S51" s="646">
        <v>23.9</v>
      </c>
      <c r="T51" s="646"/>
      <c r="U51" s="646">
        <v>3.4657772621809739</v>
      </c>
      <c r="V51" s="646"/>
      <c r="W51" s="646">
        <v>21.9</v>
      </c>
      <c r="X51" s="646"/>
      <c r="Y51" s="646">
        <v>2.840466926070039</v>
      </c>
      <c r="Z51" s="321"/>
      <c r="AA51" s="493"/>
    </row>
    <row r="52" spans="1:27" s="50" customFormat="1" ht="12.75" customHeight="1">
      <c r="A52" s="312"/>
      <c r="B52" s="313"/>
      <c r="C52" s="17"/>
      <c r="D52" s="1454" t="s">
        <v>405</v>
      </c>
      <c r="E52" s="323"/>
      <c r="F52" s="18"/>
      <c r="G52" s="648">
        <v>13.7</v>
      </c>
      <c r="H52" s="648"/>
      <c r="I52" s="648">
        <v>63.133640552995395</v>
      </c>
      <c r="J52" s="648"/>
      <c r="K52" s="649">
        <v>18.5</v>
      </c>
      <c r="L52" s="648"/>
      <c r="M52" s="648">
        <v>64.459930313588856</v>
      </c>
      <c r="N52" s="648"/>
      <c r="O52" s="648">
        <v>16</v>
      </c>
      <c r="P52" s="648"/>
      <c r="Q52" s="648">
        <v>66.945606694560681</v>
      </c>
      <c r="R52" s="648"/>
      <c r="S52" s="648">
        <v>15.9</v>
      </c>
      <c r="T52" s="648"/>
      <c r="U52" s="648">
        <v>66.527196652719667</v>
      </c>
      <c r="V52" s="648"/>
      <c r="W52" s="648">
        <v>15.4</v>
      </c>
      <c r="X52" s="648"/>
      <c r="Y52" s="648">
        <v>70.319634703196357</v>
      </c>
      <c r="Z52" s="320"/>
      <c r="AA52" s="312"/>
    </row>
    <row r="53" spans="1:27" s="50" customFormat="1" ht="6.75" customHeight="1">
      <c r="A53" s="312"/>
      <c r="B53" s="313"/>
      <c r="C53" s="17"/>
      <c r="D53" s="1454"/>
      <c r="E53" s="323"/>
      <c r="F53" s="18"/>
      <c r="G53" s="648"/>
      <c r="H53" s="648"/>
      <c r="I53" s="648"/>
      <c r="J53" s="648"/>
      <c r="K53" s="649"/>
      <c r="L53" s="648"/>
      <c r="M53" s="648"/>
      <c r="N53" s="648"/>
      <c r="O53" s="648"/>
      <c r="P53" s="648"/>
      <c r="Q53" s="648"/>
      <c r="R53" s="648"/>
      <c r="S53" s="648"/>
      <c r="T53" s="648"/>
      <c r="U53" s="648"/>
      <c r="V53" s="648"/>
      <c r="W53" s="648"/>
      <c r="X53" s="648"/>
      <c r="Y53" s="648"/>
      <c r="Z53" s="320"/>
      <c r="AA53" s="312"/>
    </row>
    <row r="54" spans="1:27" s="495" customFormat="1" ht="12.75" customHeight="1">
      <c r="A54" s="493"/>
      <c r="B54" s="494"/>
      <c r="C54" s="621" t="s">
        <v>347</v>
      </c>
      <c r="D54" s="261"/>
      <c r="E54" s="323"/>
      <c r="F54" s="14"/>
      <c r="G54" s="646">
        <v>130</v>
      </c>
      <c r="H54" s="646"/>
      <c r="I54" s="646">
        <v>21.124471888202795</v>
      </c>
      <c r="J54" s="646"/>
      <c r="K54" s="647">
        <v>119.5</v>
      </c>
      <c r="L54" s="646"/>
      <c r="M54" s="646">
        <v>17.346494411380462</v>
      </c>
      <c r="N54" s="646"/>
      <c r="O54" s="646">
        <v>127.2</v>
      </c>
      <c r="P54" s="646"/>
      <c r="Q54" s="646">
        <v>18.844444444444445</v>
      </c>
      <c r="R54" s="646"/>
      <c r="S54" s="646">
        <v>114</v>
      </c>
      <c r="T54" s="646"/>
      <c r="U54" s="646">
        <v>16.531322505800464</v>
      </c>
      <c r="V54" s="646"/>
      <c r="W54" s="646">
        <v>117.2</v>
      </c>
      <c r="X54" s="646"/>
      <c r="Y54" s="646">
        <v>15.201037613488976</v>
      </c>
      <c r="Z54" s="321"/>
      <c r="AA54" s="493"/>
    </row>
    <row r="55" spans="1:27" s="50" customFormat="1" ht="12.75" customHeight="1">
      <c r="A55" s="312"/>
      <c r="B55" s="313"/>
      <c r="C55" s="17"/>
      <c r="D55" s="1454" t="s">
        <v>405</v>
      </c>
      <c r="E55" s="323"/>
      <c r="F55" s="18"/>
      <c r="G55" s="648">
        <v>82.199999999999989</v>
      </c>
      <c r="H55" s="648"/>
      <c r="I55" s="648">
        <v>63.230769230769226</v>
      </c>
      <c r="J55" s="648"/>
      <c r="K55" s="649">
        <v>75.3</v>
      </c>
      <c r="L55" s="648"/>
      <c r="M55" s="648">
        <v>63.012552301255234</v>
      </c>
      <c r="N55" s="648"/>
      <c r="O55" s="648">
        <v>80.900000000000006</v>
      </c>
      <c r="P55" s="648"/>
      <c r="Q55" s="648">
        <v>63.600628930817614</v>
      </c>
      <c r="R55" s="648"/>
      <c r="S55" s="648">
        <v>72.8</v>
      </c>
      <c r="T55" s="648"/>
      <c r="U55" s="648">
        <v>63.859649122807014</v>
      </c>
      <c r="V55" s="648"/>
      <c r="W55" s="648">
        <v>77.8</v>
      </c>
      <c r="X55" s="648"/>
      <c r="Y55" s="648">
        <v>66.382252559726965</v>
      </c>
      <c r="Z55" s="320"/>
      <c r="AA55" s="312"/>
    </row>
    <row r="56" spans="1:27" s="50" customFormat="1" ht="6.75" customHeight="1">
      <c r="A56" s="312"/>
      <c r="B56" s="313"/>
      <c r="C56" s="17"/>
      <c r="D56" s="1454"/>
      <c r="E56" s="323"/>
      <c r="F56" s="18"/>
      <c r="G56" s="648"/>
      <c r="H56" s="648"/>
      <c r="I56" s="648"/>
      <c r="J56" s="648"/>
      <c r="K56" s="649"/>
      <c r="L56" s="648"/>
      <c r="M56" s="648"/>
      <c r="N56" s="648"/>
      <c r="O56" s="648"/>
      <c r="P56" s="648"/>
      <c r="Q56" s="648"/>
      <c r="R56" s="648"/>
      <c r="S56" s="648"/>
      <c r="T56" s="648"/>
      <c r="U56" s="648"/>
      <c r="V56" s="648"/>
      <c r="W56" s="648"/>
      <c r="X56" s="648"/>
      <c r="Y56" s="648"/>
      <c r="Z56" s="320"/>
      <c r="AA56" s="312"/>
    </row>
    <row r="57" spans="1:27" s="495" customFormat="1" ht="12.75" customHeight="1">
      <c r="A57" s="493"/>
      <c r="B57" s="494"/>
      <c r="C57" s="621" t="s">
        <v>348</v>
      </c>
      <c r="D57" s="261"/>
      <c r="E57" s="323"/>
      <c r="F57" s="14"/>
      <c r="G57" s="646">
        <v>103.8</v>
      </c>
      <c r="H57" s="646"/>
      <c r="I57" s="646">
        <v>16.867078323041923</v>
      </c>
      <c r="J57" s="646"/>
      <c r="K57" s="647">
        <v>124.1</v>
      </c>
      <c r="L57" s="646"/>
      <c r="M57" s="646">
        <v>18.014225577006822</v>
      </c>
      <c r="N57" s="646"/>
      <c r="O57" s="646">
        <v>120.3</v>
      </c>
      <c r="P57" s="646"/>
      <c r="Q57" s="646">
        <v>17.822222222222223</v>
      </c>
      <c r="R57" s="646"/>
      <c r="S57" s="646">
        <v>108.1</v>
      </c>
      <c r="T57" s="646"/>
      <c r="U57" s="646">
        <v>15.675754060324826</v>
      </c>
      <c r="V57" s="646"/>
      <c r="W57" s="646">
        <v>124.9</v>
      </c>
      <c r="X57" s="646"/>
      <c r="Y57" s="646">
        <v>16.199740596627755</v>
      </c>
      <c r="Z57" s="496"/>
      <c r="AA57" s="493"/>
    </row>
    <row r="58" spans="1:27" s="50" customFormat="1" ht="12.75" customHeight="1">
      <c r="A58" s="312"/>
      <c r="B58" s="313"/>
      <c r="C58" s="17"/>
      <c r="D58" s="1454" t="s">
        <v>405</v>
      </c>
      <c r="E58" s="323"/>
      <c r="F58" s="18"/>
      <c r="G58" s="648">
        <v>60.9</v>
      </c>
      <c r="H58" s="648"/>
      <c r="I58" s="648">
        <v>58.670520231213871</v>
      </c>
      <c r="J58" s="648"/>
      <c r="K58" s="649">
        <v>67.599999999999994</v>
      </c>
      <c r="L58" s="648"/>
      <c r="M58" s="648">
        <v>54.472199838839643</v>
      </c>
      <c r="N58" s="648"/>
      <c r="O58" s="648">
        <v>69.8</v>
      </c>
      <c r="P58" s="648"/>
      <c r="Q58" s="648">
        <v>58.021612635078966</v>
      </c>
      <c r="R58" s="648"/>
      <c r="S58" s="648">
        <v>56.5</v>
      </c>
      <c r="T58" s="648"/>
      <c r="U58" s="648">
        <v>52.266419981498615</v>
      </c>
      <c r="V58" s="648"/>
      <c r="W58" s="648">
        <v>71.599999999999994</v>
      </c>
      <c r="X58" s="648"/>
      <c r="Y58" s="648">
        <v>57.325860688550833</v>
      </c>
      <c r="Z58" s="1459"/>
      <c r="AA58" s="312"/>
    </row>
    <row r="59" spans="1:27" s="50" customFormat="1" ht="6.75" customHeight="1">
      <c r="A59" s="312"/>
      <c r="B59" s="313"/>
      <c r="C59" s="17"/>
      <c r="D59" s="1454"/>
      <c r="E59" s="323"/>
      <c r="F59" s="18"/>
      <c r="G59" s="648"/>
      <c r="H59" s="648"/>
      <c r="I59" s="648"/>
      <c r="J59" s="648"/>
      <c r="K59" s="649"/>
      <c r="L59" s="648"/>
      <c r="M59" s="648"/>
      <c r="N59" s="648"/>
      <c r="O59" s="648"/>
      <c r="P59" s="648"/>
      <c r="Q59" s="648"/>
      <c r="R59" s="648"/>
      <c r="S59" s="648"/>
      <c r="T59" s="648"/>
      <c r="U59" s="648"/>
      <c r="V59" s="648"/>
      <c r="W59" s="648"/>
      <c r="X59" s="648"/>
      <c r="Y59" s="648"/>
      <c r="Z59" s="1459"/>
      <c r="AA59" s="312"/>
    </row>
    <row r="60" spans="1:27" s="495" customFormat="1" ht="12.75" customHeight="1">
      <c r="A60" s="493"/>
      <c r="B60" s="494"/>
      <c r="C60" s="621" t="s">
        <v>349</v>
      </c>
      <c r="D60" s="261"/>
      <c r="E60" s="323"/>
      <c r="F60" s="14"/>
      <c r="G60" s="646">
        <v>159.4</v>
      </c>
      <c r="H60" s="646"/>
      <c r="I60" s="646">
        <v>25.901852453688662</v>
      </c>
      <c r="J60" s="646"/>
      <c r="K60" s="647">
        <v>192.2</v>
      </c>
      <c r="L60" s="646"/>
      <c r="M60" s="646">
        <v>27.899550007257943</v>
      </c>
      <c r="N60" s="646"/>
      <c r="O60" s="646">
        <v>191.5</v>
      </c>
      <c r="P60" s="646"/>
      <c r="Q60" s="646">
        <v>28.370370370370367</v>
      </c>
      <c r="R60" s="646"/>
      <c r="S60" s="646">
        <v>202.1</v>
      </c>
      <c r="T60" s="646"/>
      <c r="U60" s="646">
        <v>29.306844547563806</v>
      </c>
      <c r="V60" s="646"/>
      <c r="W60" s="646">
        <v>220</v>
      </c>
      <c r="X60" s="646"/>
      <c r="Y60" s="646">
        <v>28.534370946822307</v>
      </c>
      <c r="Z60" s="496"/>
      <c r="AA60" s="493"/>
    </row>
    <row r="61" spans="1:27" s="50" customFormat="1" ht="12.75" customHeight="1">
      <c r="A61" s="312"/>
      <c r="B61" s="359"/>
      <c r="C61" s="17"/>
      <c r="D61" s="1454" t="s">
        <v>405</v>
      </c>
      <c r="E61" s="323"/>
      <c r="F61" s="18"/>
      <c r="G61" s="648">
        <v>78.599999999999994</v>
      </c>
      <c r="H61" s="648"/>
      <c r="I61" s="648">
        <v>49.309912170639898</v>
      </c>
      <c r="J61" s="648"/>
      <c r="K61" s="649">
        <v>94.5</v>
      </c>
      <c r="L61" s="648"/>
      <c r="M61" s="648">
        <v>49.167533818938608</v>
      </c>
      <c r="N61" s="648"/>
      <c r="O61" s="648">
        <v>100.6</v>
      </c>
      <c r="P61" s="648"/>
      <c r="Q61" s="648">
        <v>52.532637075718014</v>
      </c>
      <c r="R61" s="648"/>
      <c r="S61" s="648">
        <v>104.6</v>
      </c>
      <c r="T61" s="648"/>
      <c r="U61" s="648">
        <v>51.75655616031667</v>
      </c>
      <c r="V61" s="648"/>
      <c r="W61" s="648">
        <v>110.2</v>
      </c>
      <c r="X61" s="648"/>
      <c r="Y61" s="648">
        <v>50.090909090909093</v>
      </c>
      <c r="Z61" s="1459"/>
      <c r="AA61" s="312"/>
    </row>
    <row r="62" spans="1:27" s="50" customFormat="1" ht="6.75" customHeight="1">
      <c r="A62" s="312"/>
      <c r="B62" s="359"/>
      <c r="C62" s="17"/>
      <c r="D62" s="1454"/>
      <c r="E62" s="323"/>
      <c r="F62" s="18"/>
      <c r="G62" s="648"/>
      <c r="H62" s="648"/>
      <c r="I62" s="648"/>
      <c r="J62" s="648"/>
      <c r="K62" s="649"/>
      <c r="L62" s="648"/>
      <c r="M62" s="648"/>
      <c r="N62" s="648"/>
      <c r="O62" s="648"/>
      <c r="P62" s="648"/>
      <c r="Q62" s="648"/>
      <c r="R62" s="648"/>
      <c r="S62" s="648"/>
      <c r="T62" s="648"/>
      <c r="U62" s="648"/>
      <c r="V62" s="648"/>
      <c r="W62" s="648"/>
      <c r="X62" s="648"/>
      <c r="Y62" s="648"/>
      <c r="Z62" s="1459"/>
      <c r="AA62" s="312"/>
    </row>
    <row r="63" spans="1:27" s="495" customFormat="1" ht="12.75" customHeight="1">
      <c r="A63" s="493"/>
      <c r="B63" s="494"/>
      <c r="C63" s="621" t="s">
        <v>350</v>
      </c>
      <c r="D63" s="261"/>
      <c r="E63" s="323"/>
      <c r="F63" s="14"/>
      <c r="G63" s="646">
        <v>124.89999999999999</v>
      </c>
      <c r="H63" s="646"/>
      <c r="I63" s="646">
        <v>20.295742606434839</v>
      </c>
      <c r="J63" s="646"/>
      <c r="K63" s="647">
        <v>140</v>
      </c>
      <c r="L63" s="646"/>
      <c r="M63" s="646">
        <v>20.322252866889244</v>
      </c>
      <c r="N63" s="646"/>
      <c r="O63" s="646">
        <v>131.5</v>
      </c>
      <c r="P63" s="646"/>
      <c r="Q63" s="646">
        <v>19.481481481481481</v>
      </c>
      <c r="R63" s="646"/>
      <c r="S63" s="646">
        <v>147.1</v>
      </c>
      <c r="T63" s="646"/>
      <c r="U63" s="646">
        <v>21.331206496519719</v>
      </c>
      <c r="V63" s="646"/>
      <c r="W63" s="646">
        <v>179.1</v>
      </c>
      <c r="X63" s="646"/>
      <c r="Y63" s="646">
        <v>23.229571984435797</v>
      </c>
      <c r="Z63" s="496"/>
      <c r="AA63" s="493"/>
    </row>
    <row r="64" spans="1:27" s="50" customFormat="1" ht="12.75" customHeight="1">
      <c r="A64" s="312"/>
      <c r="B64" s="359"/>
      <c r="C64" s="17"/>
      <c r="D64" s="1454" t="s">
        <v>405</v>
      </c>
      <c r="E64" s="323"/>
      <c r="F64" s="18"/>
      <c r="G64" s="648">
        <v>62.6</v>
      </c>
      <c r="H64" s="648"/>
      <c r="I64" s="648">
        <v>50.1200960768615</v>
      </c>
      <c r="J64" s="648"/>
      <c r="K64" s="649">
        <v>71</v>
      </c>
      <c r="L64" s="648"/>
      <c r="M64" s="648">
        <v>50.714285714285708</v>
      </c>
      <c r="N64" s="648"/>
      <c r="O64" s="648">
        <v>63.599999999999994</v>
      </c>
      <c r="P64" s="648"/>
      <c r="Q64" s="648">
        <v>48.365019011406844</v>
      </c>
      <c r="R64" s="648"/>
      <c r="S64" s="648">
        <v>65</v>
      </c>
      <c r="T64" s="648"/>
      <c r="U64" s="648">
        <v>44.187627464309998</v>
      </c>
      <c r="V64" s="648"/>
      <c r="W64" s="648">
        <v>90.2</v>
      </c>
      <c r="X64" s="648"/>
      <c r="Y64" s="648">
        <v>50.362925739810159</v>
      </c>
      <c r="Z64" s="1459"/>
      <c r="AA64" s="312"/>
    </row>
    <row r="65" spans="1:27" s="50" customFormat="1" ht="6.75" customHeight="1">
      <c r="A65" s="312"/>
      <c r="B65" s="359"/>
      <c r="C65" s="17"/>
      <c r="D65" s="1454"/>
      <c r="E65" s="323"/>
      <c r="F65" s="18"/>
      <c r="G65" s="648"/>
      <c r="H65" s="648"/>
      <c r="I65" s="648"/>
      <c r="J65" s="648"/>
      <c r="K65" s="649"/>
      <c r="L65" s="648"/>
      <c r="M65" s="648"/>
      <c r="N65" s="648"/>
      <c r="O65" s="648"/>
      <c r="P65" s="648"/>
      <c r="Q65" s="648"/>
      <c r="R65" s="648"/>
      <c r="S65" s="648"/>
      <c r="T65" s="648"/>
      <c r="U65" s="648"/>
      <c r="V65" s="648"/>
      <c r="W65" s="648"/>
      <c r="X65" s="648"/>
      <c r="Y65" s="648"/>
      <c r="Z65" s="1459"/>
      <c r="AA65" s="312"/>
    </row>
    <row r="66" spans="1:27" s="495" customFormat="1" ht="12.75" customHeight="1">
      <c r="A66" s="493"/>
      <c r="B66" s="494"/>
      <c r="C66" s="621" t="s">
        <v>351</v>
      </c>
      <c r="D66" s="261"/>
      <c r="E66" s="323"/>
      <c r="F66" s="14"/>
      <c r="G66" s="646">
        <v>75.600000000000009</v>
      </c>
      <c r="H66" s="646"/>
      <c r="I66" s="646">
        <v>12.284692882677934</v>
      </c>
      <c r="J66" s="646"/>
      <c r="K66" s="647">
        <v>84.500000000000014</v>
      </c>
      <c r="L66" s="646"/>
      <c r="M66" s="646">
        <v>12.265931194658153</v>
      </c>
      <c r="N66" s="646"/>
      <c r="O66" s="646">
        <v>80.599999999999994</v>
      </c>
      <c r="P66" s="646"/>
      <c r="Q66" s="646">
        <v>11.94074074074074</v>
      </c>
      <c r="R66" s="646"/>
      <c r="S66" s="646">
        <v>94.3</v>
      </c>
      <c r="T66" s="646"/>
      <c r="U66" s="646">
        <v>13.674593967517401</v>
      </c>
      <c r="V66" s="646"/>
      <c r="W66" s="646">
        <v>108</v>
      </c>
      <c r="X66" s="646"/>
      <c r="Y66" s="646">
        <v>14.007782101167315</v>
      </c>
      <c r="Z66" s="496"/>
      <c r="AA66" s="493"/>
    </row>
    <row r="67" spans="1:27" s="50" customFormat="1" ht="12.75" customHeight="1">
      <c r="A67" s="312"/>
      <c r="B67" s="359"/>
      <c r="C67" s="17"/>
      <c r="D67" s="1454" t="s">
        <v>405</v>
      </c>
      <c r="E67" s="323"/>
      <c r="F67" s="18"/>
      <c r="G67" s="648">
        <v>39.5</v>
      </c>
      <c r="H67" s="648"/>
      <c r="I67" s="648">
        <v>52.248677248677247</v>
      </c>
      <c r="J67" s="648"/>
      <c r="K67" s="649">
        <v>38.200000000000003</v>
      </c>
      <c r="L67" s="648"/>
      <c r="M67" s="648">
        <v>45.207100591715971</v>
      </c>
      <c r="N67" s="648"/>
      <c r="O67" s="648">
        <v>41.6</v>
      </c>
      <c r="P67" s="648"/>
      <c r="Q67" s="648">
        <v>51.612903225806463</v>
      </c>
      <c r="R67" s="648"/>
      <c r="S67" s="648">
        <v>41.8</v>
      </c>
      <c r="T67" s="648"/>
      <c r="U67" s="648">
        <v>44.326617179215269</v>
      </c>
      <c r="V67" s="648"/>
      <c r="W67" s="648">
        <v>40.200000000000003</v>
      </c>
      <c r="X67" s="648"/>
      <c r="Y67" s="648">
        <v>37.222222222222221</v>
      </c>
      <c r="Z67" s="1459"/>
      <c r="AA67" s="312"/>
    </row>
    <row r="68" spans="1:27" s="50" customFormat="1" ht="11.25" customHeight="1">
      <c r="A68" s="312"/>
      <c r="B68" s="359"/>
      <c r="C68" s="17"/>
      <c r="D68" s="1454"/>
      <c r="E68" s="323"/>
      <c r="F68" s="18"/>
      <c r="G68" s="320"/>
      <c r="H68" s="497"/>
      <c r="I68" s="497"/>
      <c r="J68" s="497"/>
      <c r="K68" s="320"/>
      <c r="L68" s="497"/>
      <c r="M68" s="497"/>
      <c r="N68" s="497"/>
      <c r="O68" s="320"/>
      <c r="P68" s="497"/>
      <c r="Q68" s="497"/>
      <c r="R68" s="497"/>
      <c r="S68" s="320"/>
      <c r="T68" s="497"/>
      <c r="U68" s="497"/>
      <c r="V68" s="497"/>
      <c r="W68" s="320"/>
      <c r="X68" s="497"/>
      <c r="Y68" s="497"/>
      <c r="Z68" s="1459"/>
      <c r="AA68" s="312"/>
    </row>
    <row r="69" spans="1:27" s="12" customFormat="1" ht="39.75" customHeight="1">
      <c r="A69" s="11"/>
      <c r="B69" s="650"/>
      <c r="C69" s="1560" t="s">
        <v>352</v>
      </c>
      <c r="D69" s="1560"/>
      <c r="E69" s="1560"/>
      <c r="F69" s="1560"/>
      <c r="G69" s="1560"/>
      <c r="H69" s="1560"/>
      <c r="I69" s="1560"/>
      <c r="J69" s="1560"/>
      <c r="K69" s="1560"/>
      <c r="L69" s="1560"/>
      <c r="M69" s="1560"/>
      <c r="N69" s="1560"/>
      <c r="O69" s="1560"/>
      <c r="P69" s="1560"/>
      <c r="Q69" s="1560"/>
      <c r="R69" s="1560"/>
      <c r="S69" s="1560"/>
      <c r="T69" s="1560"/>
      <c r="U69" s="1560"/>
      <c r="V69" s="1560"/>
      <c r="W69" s="1560"/>
      <c r="X69" s="1560"/>
      <c r="Y69" s="1560"/>
      <c r="Z69" s="1447"/>
      <c r="AA69" s="11"/>
    </row>
    <row r="70" spans="1:27" s="655" customFormat="1" ht="13.5" customHeight="1">
      <c r="A70" s="651"/>
      <c r="B70" s="494"/>
      <c r="C70" s="95" t="s">
        <v>353</v>
      </c>
      <c r="D70" s="17"/>
      <c r="E70" s="652"/>
      <c r="F70" s="653"/>
      <c r="G70" s="1561" t="s">
        <v>149</v>
      </c>
      <c r="H70" s="1561"/>
      <c r="I70" s="1561"/>
      <c r="J70" s="1561"/>
      <c r="K70" s="1561"/>
      <c r="L70" s="1561"/>
      <c r="M70" s="1561"/>
      <c r="N70" s="1561"/>
      <c r="O70" s="1561"/>
      <c r="P70" s="1561"/>
      <c r="Q70" s="1561"/>
      <c r="R70" s="1561"/>
      <c r="S70" s="1561"/>
      <c r="T70" s="1561"/>
      <c r="U70" s="1561"/>
      <c r="V70" s="1561"/>
      <c r="W70" s="1561"/>
      <c r="X70" s="1561"/>
      <c r="Y70" s="1561"/>
      <c r="Z70" s="654"/>
      <c r="AA70" s="651"/>
    </row>
    <row r="71" spans="1:27" s="655" customFormat="1" ht="12" customHeight="1" thickBot="1">
      <c r="A71" s="651"/>
      <c r="B71" s="656"/>
      <c r="C71" s="1562" t="s">
        <v>406</v>
      </c>
      <c r="D71" s="1562"/>
      <c r="E71" s="1562"/>
      <c r="F71" s="1562"/>
      <c r="G71" s="1562"/>
      <c r="H71" s="1562"/>
      <c r="I71" s="1562"/>
      <c r="J71" s="1562"/>
      <c r="K71" s="1562"/>
      <c r="L71" s="1562"/>
      <c r="M71" s="1562"/>
      <c r="N71" s="1562"/>
      <c r="O71" s="1562"/>
      <c r="P71" s="1562"/>
      <c r="Q71" s="1562"/>
      <c r="R71" s="1562"/>
      <c r="S71" s="1562"/>
      <c r="T71" s="1562"/>
      <c r="U71" s="1562"/>
      <c r="V71" s="1562"/>
      <c r="W71" s="1562"/>
      <c r="X71" s="1562"/>
      <c r="Y71" s="1562"/>
      <c r="Z71" s="654"/>
      <c r="AA71" s="651"/>
    </row>
    <row r="72" spans="1:27" ht="14.25" customHeight="1" thickBot="1">
      <c r="A72" s="4"/>
      <c r="B72" s="498">
        <v>8</v>
      </c>
      <c r="C72" s="1456" t="s">
        <v>339</v>
      </c>
      <c r="D72" s="1448"/>
      <c r="F72" s="8"/>
      <c r="G72" s="8"/>
      <c r="H72" s="8"/>
      <c r="I72" s="8"/>
      <c r="J72" s="8"/>
      <c r="K72" s="8"/>
      <c r="L72" s="8"/>
      <c r="M72" s="8"/>
      <c r="N72" s="55"/>
      <c r="O72" s="8"/>
      <c r="P72" s="8"/>
      <c r="Q72" s="8"/>
      <c r="R72" s="8"/>
      <c r="S72" s="8"/>
      <c r="T72" s="8"/>
      <c r="U72" s="8"/>
      <c r="V72" s="8"/>
      <c r="W72" s="8"/>
      <c r="X72" s="8"/>
      <c r="Y72" s="8"/>
      <c r="AA72" s="4"/>
    </row>
    <row r="83" spans="22:26" ht="8.25" customHeight="1"/>
    <row r="85" spans="22:26" ht="9" customHeight="1">
      <c r="Z85" s="9"/>
    </row>
    <row r="86" spans="22:26" ht="8.25" customHeight="1">
      <c r="V86" s="1462"/>
      <c r="W86" s="1462"/>
      <c r="X86" s="1462"/>
      <c r="Y86" s="1462"/>
      <c r="Z86" s="1462"/>
    </row>
    <row r="87" spans="22:26" ht="9.75" customHeight="1"/>
  </sheetData>
  <mergeCells count="189">
    <mergeCell ref="C69:Y69"/>
    <mergeCell ref="G70:Y70"/>
    <mergeCell ref="C71:Y71"/>
    <mergeCell ref="V86:Z86"/>
    <mergeCell ref="F46:G46"/>
    <mergeCell ref="C48:D48"/>
    <mergeCell ref="C43:D44"/>
    <mergeCell ref="G44:I44"/>
    <mergeCell ref="K44:Y44"/>
    <mergeCell ref="F45:I45"/>
    <mergeCell ref="K45:M45"/>
    <mergeCell ref="O45:Q45"/>
    <mergeCell ref="S45:U45"/>
    <mergeCell ref="W45:Y45"/>
    <mergeCell ref="G40:I40"/>
    <mergeCell ref="K40:M40"/>
    <mergeCell ref="O40:Q40"/>
    <mergeCell ref="S40:U40"/>
    <mergeCell ref="W40:Y40"/>
    <mergeCell ref="T41:V41"/>
    <mergeCell ref="W41:Y41"/>
    <mergeCell ref="G38:I38"/>
    <mergeCell ref="K38:M38"/>
    <mergeCell ref="O38:Q38"/>
    <mergeCell ref="S38:U38"/>
    <mergeCell ref="W38:Y38"/>
    <mergeCell ref="G39:I39"/>
    <mergeCell ref="K39:M39"/>
    <mergeCell ref="O39:Q39"/>
    <mergeCell ref="S39:U39"/>
    <mergeCell ref="W39:Y39"/>
    <mergeCell ref="W36:Y36"/>
    <mergeCell ref="G37:I37"/>
    <mergeCell ref="K37:M37"/>
    <mergeCell ref="O37:Q37"/>
    <mergeCell ref="S37:U37"/>
    <mergeCell ref="W37:Y37"/>
    <mergeCell ref="G35:I35"/>
    <mergeCell ref="K35:M35"/>
    <mergeCell ref="O35:Q35"/>
    <mergeCell ref="S35:U35"/>
    <mergeCell ref="W35:Y35"/>
    <mergeCell ref="C36:F36"/>
    <mergeCell ref="G36:I36"/>
    <mergeCell ref="K36:M36"/>
    <mergeCell ref="O36:Q36"/>
    <mergeCell ref="S36:U36"/>
    <mergeCell ref="G33:I33"/>
    <mergeCell ref="K33:M33"/>
    <mergeCell ref="O33:Q33"/>
    <mergeCell ref="S33:U33"/>
    <mergeCell ref="W33:Y33"/>
    <mergeCell ref="G34:I34"/>
    <mergeCell ref="K34:M34"/>
    <mergeCell ref="O34:Q34"/>
    <mergeCell ref="S34:U34"/>
    <mergeCell ref="W34:Y34"/>
    <mergeCell ref="G31:I31"/>
    <mergeCell ref="K31:M31"/>
    <mergeCell ref="O31:Q31"/>
    <mergeCell ref="S31:U31"/>
    <mergeCell ref="W31:Y31"/>
    <mergeCell ref="G32:I32"/>
    <mergeCell ref="K32:M32"/>
    <mergeCell ref="O32:Q32"/>
    <mergeCell ref="S32:U32"/>
    <mergeCell ref="W32:Y32"/>
    <mergeCell ref="G29:I29"/>
    <mergeCell ref="K29:M29"/>
    <mergeCell ref="O29:Q29"/>
    <mergeCell ref="S29:U29"/>
    <mergeCell ref="W29:Y29"/>
    <mergeCell ref="G30:I30"/>
    <mergeCell ref="K30:M30"/>
    <mergeCell ref="O30:Q30"/>
    <mergeCell ref="S30:U30"/>
    <mergeCell ref="W30:Y30"/>
    <mergeCell ref="G27:I27"/>
    <mergeCell ref="K27:M27"/>
    <mergeCell ref="O27:Q27"/>
    <mergeCell ref="S27:U27"/>
    <mergeCell ref="W27:Y27"/>
    <mergeCell ref="G28:I28"/>
    <mergeCell ref="K28:M28"/>
    <mergeCell ref="O28:Q28"/>
    <mergeCell ref="S28:U28"/>
    <mergeCell ref="W28:Y28"/>
    <mergeCell ref="G25:I25"/>
    <mergeCell ref="K25:M25"/>
    <mergeCell ref="O25:Q25"/>
    <mergeCell ref="S25:U25"/>
    <mergeCell ref="W25:Y25"/>
    <mergeCell ref="G26:I26"/>
    <mergeCell ref="K26:M26"/>
    <mergeCell ref="O26:Q26"/>
    <mergeCell ref="S26:U26"/>
    <mergeCell ref="W26:Y26"/>
    <mergeCell ref="G23:I23"/>
    <mergeCell ref="K23:M23"/>
    <mergeCell ref="O23:Q23"/>
    <mergeCell ref="S23:U23"/>
    <mergeCell ref="W23:Y23"/>
    <mergeCell ref="G24:I24"/>
    <mergeCell ref="K24:M24"/>
    <mergeCell ref="O24:Q24"/>
    <mergeCell ref="S24:U24"/>
    <mergeCell ref="W24:Y24"/>
    <mergeCell ref="G21:I21"/>
    <mergeCell ref="K21:M21"/>
    <mergeCell ref="O21:Q21"/>
    <mergeCell ref="S21:U21"/>
    <mergeCell ref="W21:Y21"/>
    <mergeCell ref="G22:I22"/>
    <mergeCell ref="K22:M22"/>
    <mergeCell ref="O22:Q22"/>
    <mergeCell ref="S22:U22"/>
    <mergeCell ref="W22:Y22"/>
    <mergeCell ref="C20:D20"/>
    <mergeCell ref="G20:I20"/>
    <mergeCell ref="K20:M20"/>
    <mergeCell ref="O20:Q20"/>
    <mergeCell ref="S20:U20"/>
    <mergeCell ref="W20:Y20"/>
    <mergeCell ref="G18:I18"/>
    <mergeCell ref="K18:M18"/>
    <mergeCell ref="O18:Q18"/>
    <mergeCell ref="S18:U18"/>
    <mergeCell ref="W18:Y18"/>
    <mergeCell ref="G19:I19"/>
    <mergeCell ref="K19:M19"/>
    <mergeCell ref="O19:Q19"/>
    <mergeCell ref="S19:U19"/>
    <mergeCell ref="W19:Y19"/>
    <mergeCell ref="G16:I16"/>
    <mergeCell ref="K16:M16"/>
    <mergeCell ref="O16:Q16"/>
    <mergeCell ref="S16:U16"/>
    <mergeCell ref="W16:Y16"/>
    <mergeCell ref="G17:I17"/>
    <mergeCell ref="K17:M17"/>
    <mergeCell ref="O17:Q17"/>
    <mergeCell ref="S17:U17"/>
    <mergeCell ref="W17:Y17"/>
    <mergeCell ref="G14:I14"/>
    <mergeCell ref="K14:M14"/>
    <mergeCell ref="O14:Q14"/>
    <mergeCell ref="S14:U14"/>
    <mergeCell ref="W14:Y14"/>
    <mergeCell ref="G15:I15"/>
    <mergeCell ref="K15:M15"/>
    <mergeCell ref="O15:Q15"/>
    <mergeCell ref="S15:U15"/>
    <mergeCell ref="W15:Y15"/>
    <mergeCell ref="G12:I12"/>
    <mergeCell ref="K12:M12"/>
    <mergeCell ref="O12:Q12"/>
    <mergeCell ref="S12:U12"/>
    <mergeCell ref="W12:Y12"/>
    <mergeCell ref="G13:I13"/>
    <mergeCell ref="K13:M13"/>
    <mergeCell ref="O13:Q13"/>
    <mergeCell ref="S13:U13"/>
    <mergeCell ref="W13:Y13"/>
    <mergeCell ref="G10:I10"/>
    <mergeCell ref="K10:M10"/>
    <mergeCell ref="O10:Q10"/>
    <mergeCell ref="S10:U10"/>
    <mergeCell ref="W10:Y10"/>
    <mergeCell ref="G11:I11"/>
    <mergeCell ref="K11:M11"/>
    <mergeCell ref="O11:Q11"/>
    <mergeCell ref="S11:U11"/>
    <mergeCell ref="W11:Y11"/>
    <mergeCell ref="C9:D9"/>
    <mergeCell ref="G9:I9"/>
    <mergeCell ref="K9:M9"/>
    <mergeCell ref="O9:Q9"/>
    <mergeCell ref="S9:U9"/>
    <mergeCell ref="W9:Y9"/>
    <mergeCell ref="S1:Y1"/>
    <mergeCell ref="W3:Y3"/>
    <mergeCell ref="C5:D6"/>
    <mergeCell ref="G6:I6"/>
    <mergeCell ref="K6:Y6"/>
    <mergeCell ref="F7:I7"/>
    <mergeCell ref="K7:M7"/>
    <mergeCell ref="O7:Q7"/>
    <mergeCell ref="S7:U7"/>
    <mergeCell ref="W7:Y7"/>
  </mergeCells>
  <printOptions horizontalCentered="1"/>
  <pageMargins left="0.15748031496062992" right="0.15748031496062992" top="0.19685039370078741" bottom="0.19685039370078741" header="0" footer="0"/>
  <pageSetup paperSize="9" orientation="portrait" r:id="rId1"/>
  <headerFooter alignWithMargins="0"/>
</worksheet>
</file>

<file path=xl/worksheets/sheet7.xml><?xml version="1.0" encoding="utf-8"?>
<worksheet xmlns="http://schemas.openxmlformats.org/spreadsheetml/2006/main" xmlns:r="http://schemas.openxmlformats.org/officeDocument/2006/relationships">
  <sheetPr>
    <tabColor indexed="17"/>
  </sheetPr>
  <dimension ref="A1:AM149"/>
  <sheetViews>
    <sheetView topLeftCell="A34" workbookViewId="0">
      <selection activeCell="C56" sqref="C56:E56"/>
    </sheetView>
  </sheetViews>
  <sheetFormatPr defaultRowHeight="12.75"/>
  <cols>
    <col min="1" max="1" width="1" style="360" customWidth="1"/>
    <col min="2" max="2" width="2.5703125" style="360" customWidth="1"/>
    <col min="3" max="3" width="1.140625" style="360" customWidth="1"/>
    <col min="4" max="4" width="30.140625" style="360" customWidth="1"/>
    <col min="5" max="5" width="0.5703125" style="360" customWidth="1"/>
    <col min="6" max="6" width="11.85546875" style="360" customWidth="1"/>
    <col min="7" max="7" width="0.5703125" style="360" customWidth="1"/>
    <col min="8" max="8" width="11.85546875" style="360" customWidth="1"/>
    <col min="9" max="9" width="0.5703125" style="360" customWidth="1"/>
    <col min="10" max="10" width="11.85546875" style="360" customWidth="1"/>
    <col min="11" max="11" width="0.5703125" style="360" customWidth="1"/>
    <col min="12" max="12" width="11.85546875" style="360" customWidth="1"/>
    <col min="13" max="13" width="0.5703125" style="360" customWidth="1"/>
    <col min="14" max="14" width="11.85546875" style="360" customWidth="1"/>
    <col min="15" max="15" width="2.5703125" style="360" customWidth="1"/>
    <col min="16" max="16" width="1" style="360" customWidth="1"/>
    <col min="17" max="26" width="9.140625" style="996"/>
    <col min="27" max="16384" width="9.140625" style="360"/>
  </cols>
  <sheetData>
    <row r="1" spans="1:26" ht="13.5" customHeight="1" thickBot="1">
      <c r="A1" s="4"/>
      <c r="B1" s="470"/>
      <c r="C1" s="987" t="s">
        <v>565</v>
      </c>
      <c r="D1" s="987"/>
      <c r="E1" s="29"/>
      <c r="F1" s="29"/>
      <c r="G1" s="29"/>
      <c r="H1" s="29"/>
      <c r="I1" s="29"/>
      <c r="J1" s="29"/>
      <c r="K1" s="29"/>
      <c r="L1" s="29"/>
      <c r="M1" s="29"/>
      <c r="N1" s="29"/>
      <c r="O1" s="29"/>
      <c r="P1" s="4"/>
    </row>
    <row r="2" spans="1:26" ht="6" customHeight="1">
      <c r="A2" s="4"/>
      <c r="B2" s="992"/>
      <c r="C2" s="988"/>
      <c r="D2" s="988"/>
      <c r="E2" s="295"/>
      <c r="F2" s="8"/>
      <c r="G2" s="8"/>
      <c r="H2" s="8"/>
      <c r="I2" s="8"/>
      <c r="J2" s="8"/>
      <c r="K2" s="8"/>
      <c r="L2" s="8"/>
      <c r="M2" s="8"/>
      <c r="N2" s="8"/>
      <c r="O2" s="8"/>
      <c r="P2" s="30"/>
    </row>
    <row r="3" spans="1:26" ht="10.5" customHeight="1" thickBot="1">
      <c r="A3" s="4"/>
      <c r="B3" s="8"/>
      <c r="C3" s="8"/>
      <c r="D3" s="8"/>
      <c r="E3" s="8"/>
      <c r="F3" s="985"/>
      <c r="G3" s="985"/>
      <c r="H3" s="985"/>
      <c r="I3" s="985"/>
      <c r="J3" s="4"/>
      <c r="K3" s="4"/>
      <c r="L3" s="985"/>
      <c r="M3" s="985"/>
      <c r="N3" s="985" t="s">
        <v>103</v>
      </c>
      <c r="O3" s="8"/>
      <c r="P3" s="30"/>
      <c r="Q3" s="997"/>
      <c r="R3" s="997"/>
      <c r="S3" s="997"/>
      <c r="T3" s="997"/>
      <c r="U3" s="997"/>
    </row>
    <row r="4" spans="1:26" ht="13.5" customHeight="1" thickBot="1">
      <c r="A4" s="4"/>
      <c r="B4" s="8"/>
      <c r="C4" s="358" t="s">
        <v>65</v>
      </c>
      <c r="D4" s="471"/>
      <c r="E4" s="472"/>
      <c r="F4" s="472"/>
      <c r="G4" s="472"/>
      <c r="H4" s="472"/>
      <c r="I4" s="472"/>
      <c r="J4" s="472"/>
      <c r="K4" s="472"/>
      <c r="L4" s="472"/>
      <c r="M4" s="472"/>
      <c r="N4" s="473"/>
      <c r="O4" s="8"/>
      <c r="P4" s="30"/>
      <c r="Q4" s="997"/>
      <c r="R4" s="997"/>
      <c r="S4" s="997"/>
      <c r="T4" s="997"/>
      <c r="U4" s="997"/>
    </row>
    <row r="5" spans="1:26" ht="6.75" hidden="1" customHeight="1">
      <c r="A5" s="4"/>
      <c r="B5" s="8"/>
      <c r="C5" s="998"/>
      <c r="D5" s="23"/>
      <c r="E5" s="8"/>
      <c r="F5" s="611"/>
      <c r="G5" s="611"/>
      <c r="H5" s="611"/>
      <c r="I5" s="611"/>
      <c r="J5" s="611"/>
      <c r="K5" s="611"/>
      <c r="L5" s="611"/>
      <c r="M5" s="611"/>
      <c r="N5" s="611"/>
      <c r="O5" s="8"/>
      <c r="P5" s="30"/>
      <c r="Q5" s="997"/>
      <c r="R5" s="997"/>
      <c r="S5" s="997"/>
      <c r="T5" s="997"/>
      <c r="U5" s="997"/>
    </row>
    <row r="6" spans="1:26" s="12" customFormat="1" ht="13.5" hidden="1" customHeight="1">
      <c r="A6" s="11"/>
      <c r="B6" s="21"/>
      <c r="C6" s="999" t="s">
        <v>566</v>
      </c>
      <c r="D6" s="1000"/>
      <c r="E6" s="1001"/>
      <c r="F6" s="1001"/>
      <c r="G6" s="1001"/>
      <c r="H6" s="1001"/>
      <c r="I6" s="1001"/>
      <c r="J6" s="1001"/>
      <c r="K6" s="1001"/>
      <c r="L6" s="1001"/>
      <c r="M6" s="1001"/>
      <c r="N6" s="1002"/>
      <c r="O6" s="8"/>
      <c r="P6" s="30"/>
      <c r="Q6" s="1003"/>
      <c r="R6" s="1003"/>
      <c r="S6" s="1003"/>
      <c r="T6" s="1003"/>
      <c r="U6" s="1003"/>
      <c r="V6" s="1004"/>
      <c r="W6" s="1004"/>
      <c r="X6" s="1004"/>
      <c r="Y6" s="1004"/>
      <c r="Z6" s="1004"/>
    </row>
    <row r="7" spans="1:26" ht="5.25" customHeight="1">
      <c r="A7" s="4"/>
      <c r="B7" s="8"/>
      <c r="C7" s="1589" t="s">
        <v>118</v>
      </c>
      <c r="D7" s="1589"/>
      <c r="E7" s="8"/>
      <c r="F7" s="611"/>
      <c r="G7" s="611"/>
      <c r="H7" s="611"/>
      <c r="I7" s="611"/>
      <c r="J7" s="611"/>
      <c r="K7" s="611"/>
      <c r="L7" s="611"/>
      <c r="M7" s="611"/>
      <c r="N7" s="611"/>
      <c r="O7" s="8"/>
      <c r="P7" s="30"/>
      <c r="Q7" s="997"/>
      <c r="R7" s="997"/>
      <c r="S7" s="997"/>
      <c r="T7" s="997"/>
      <c r="U7" s="997"/>
    </row>
    <row r="8" spans="1:26" ht="12.75" customHeight="1">
      <c r="A8" s="4"/>
      <c r="B8" s="8"/>
      <c r="C8" s="1590"/>
      <c r="D8" s="1590"/>
      <c r="E8" s="1005"/>
      <c r="F8" s="1591">
        <v>2011</v>
      </c>
      <c r="G8" s="1591"/>
      <c r="H8" s="1591"/>
      <c r="I8" s="1591"/>
      <c r="J8" s="1591"/>
      <c r="K8" s="1591"/>
      <c r="L8" s="1591"/>
      <c r="M8" s="981"/>
      <c r="N8" s="993">
        <v>2012</v>
      </c>
      <c r="O8" s="8"/>
      <c r="P8" s="30"/>
      <c r="Q8" s="997"/>
      <c r="R8" s="997"/>
      <c r="S8" s="997"/>
      <c r="T8" s="997"/>
      <c r="U8" s="997"/>
    </row>
    <row r="9" spans="1:26" ht="12.75" customHeight="1">
      <c r="A9" s="4"/>
      <c r="B9" s="8"/>
      <c r="C9" s="1581" t="s">
        <v>567</v>
      </c>
      <c r="D9" s="1582"/>
      <c r="E9" s="4"/>
      <c r="F9" s="984" t="s">
        <v>379</v>
      </c>
      <c r="G9" s="981"/>
      <c r="H9" s="984" t="s">
        <v>380</v>
      </c>
      <c r="I9" s="981"/>
      <c r="J9" s="984" t="s">
        <v>381</v>
      </c>
      <c r="K9" s="981"/>
      <c r="L9" s="984" t="s">
        <v>378</v>
      </c>
      <c r="M9" s="981"/>
      <c r="N9" s="1173" t="s">
        <v>662</v>
      </c>
      <c r="O9" s="8"/>
      <c r="P9" s="30"/>
      <c r="Q9" s="997"/>
      <c r="R9" s="997"/>
      <c r="S9" s="997"/>
      <c r="T9" s="997"/>
      <c r="U9" s="997"/>
    </row>
    <row r="10" spans="1:26" s="480" customFormat="1" ht="9.75" customHeight="1">
      <c r="A10" s="356"/>
      <c r="B10" s="527"/>
      <c r="C10" s="982" t="s">
        <v>101</v>
      </c>
      <c r="D10" s="356"/>
      <c r="E10" s="356"/>
      <c r="F10" s="1006"/>
      <c r="G10" s="1006"/>
      <c r="H10" s="1006"/>
      <c r="I10" s="1006"/>
      <c r="J10" s="1006"/>
      <c r="K10" s="1006"/>
      <c r="L10" s="1006"/>
      <c r="M10" s="1006"/>
      <c r="N10" s="1006"/>
      <c r="O10" s="8"/>
      <c r="P10" s="30"/>
      <c r="Q10" s="1007"/>
      <c r="R10" s="1007"/>
      <c r="S10" s="1007"/>
      <c r="T10" s="1007"/>
      <c r="U10" s="1007"/>
      <c r="V10" s="1008"/>
      <c r="W10" s="1008"/>
      <c r="X10" s="1008"/>
      <c r="Y10" s="1008"/>
      <c r="Z10" s="1008"/>
    </row>
    <row r="11" spans="1:26" s="290" customFormat="1" ht="9.75" customHeight="1">
      <c r="A11" s="291"/>
      <c r="B11" s="293"/>
      <c r="C11" s="989" t="s">
        <v>568</v>
      </c>
      <c r="D11" s="50"/>
      <c r="E11" s="291"/>
      <c r="F11" s="1009">
        <v>157</v>
      </c>
      <c r="G11" s="1009"/>
      <c r="H11" s="1009">
        <v>169</v>
      </c>
      <c r="I11" s="1009"/>
      <c r="J11" s="1009">
        <v>165</v>
      </c>
      <c r="K11" s="1009"/>
      <c r="L11" s="1009">
        <v>294</v>
      </c>
      <c r="M11" s="1009"/>
      <c r="N11" s="1009">
        <v>207</v>
      </c>
      <c r="O11" s="8"/>
      <c r="P11" s="30"/>
      <c r="Q11" s="1010"/>
      <c r="R11" s="1011"/>
      <c r="S11" s="1011"/>
      <c r="T11" s="1011"/>
      <c r="U11" s="1011"/>
      <c r="V11" s="1010"/>
      <c r="W11" s="1010"/>
      <c r="X11" s="1010"/>
      <c r="Y11" s="1010"/>
      <c r="Z11" s="1010"/>
    </row>
    <row r="12" spans="1:26" s="290" customFormat="1" ht="9.75" customHeight="1">
      <c r="A12" s="291"/>
      <c r="B12" s="293"/>
      <c r="C12" s="989" t="s">
        <v>569</v>
      </c>
      <c r="D12" s="312"/>
      <c r="E12" s="291"/>
      <c r="F12" s="1009">
        <v>7971</v>
      </c>
      <c r="G12" s="1009"/>
      <c r="H12" s="1009">
        <v>6858</v>
      </c>
      <c r="I12" s="1009"/>
      <c r="J12" s="1009">
        <v>8323</v>
      </c>
      <c r="K12" s="1009"/>
      <c r="L12" s="1009">
        <v>24165</v>
      </c>
      <c r="M12" s="1009"/>
      <c r="N12" s="1009">
        <v>17958</v>
      </c>
      <c r="O12" s="8"/>
      <c r="P12" s="30"/>
      <c r="Q12" s="1010"/>
      <c r="R12" s="1011"/>
      <c r="S12" s="1011"/>
      <c r="T12" s="1011"/>
      <c r="U12" s="1011"/>
      <c r="V12" s="1010"/>
      <c r="W12" s="1010"/>
      <c r="X12" s="1010"/>
      <c r="Y12" s="1010"/>
      <c r="Z12" s="1010"/>
    </row>
    <row r="13" spans="1:26" s="290" customFormat="1" ht="9.75" customHeight="1">
      <c r="A13" s="291"/>
      <c r="B13" s="293"/>
      <c r="C13" s="989" t="s">
        <v>570</v>
      </c>
      <c r="D13" s="312"/>
      <c r="E13" s="291"/>
      <c r="F13" s="1009">
        <v>1258</v>
      </c>
      <c r="G13" s="1009"/>
      <c r="H13" s="1009">
        <v>1750</v>
      </c>
      <c r="I13" s="1009"/>
      <c r="J13" s="1009">
        <v>1997</v>
      </c>
      <c r="K13" s="1009"/>
      <c r="L13" s="1009">
        <v>2806</v>
      </c>
      <c r="M13" s="1009"/>
      <c r="N13" s="1009">
        <v>2037</v>
      </c>
      <c r="O13" s="8"/>
      <c r="P13" s="30"/>
      <c r="Q13" s="1010"/>
      <c r="R13" s="1011"/>
      <c r="S13" s="1011"/>
      <c r="T13" s="1011"/>
      <c r="U13" s="1011"/>
      <c r="V13" s="1010"/>
      <c r="W13" s="1010"/>
      <c r="X13" s="1010"/>
      <c r="Y13" s="1010"/>
      <c r="Z13" s="1010"/>
    </row>
    <row r="14" spans="1:26" s="290" customFormat="1" ht="9" customHeight="1">
      <c r="A14" s="291"/>
      <c r="B14" s="293"/>
      <c r="C14" s="982" t="s">
        <v>571</v>
      </c>
      <c r="D14" s="291"/>
      <c r="E14" s="356"/>
      <c r="F14" s="1006"/>
      <c r="G14" s="1006"/>
      <c r="H14" s="1006"/>
      <c r="I14" s="1006"/>
      <c r="J14" s="1006"/>
      <c r="K14" s="1006"/>
      <c r="L14" s="1006"/>
      <c r="M14" s="1006"/>
      <c r="N14" s="1006"/>
      <c r="O14" s="8"/>
      <c r="P14" s="30"/>
      <c r="Q14" s="1011"/>
      <c r="R14" s="1011"/>
      <c r="S14" s="1011"/>
      <c r="T14" s="1011"/>
      <c r="U14" s="1011"/>
      <c r="V14" s="1010"/>
      <c r="W14" s="1010"/>
      <c r="X14" s="1010"/>
      <c r="Y14" s="1010"/>
      <c r="Z14" s="1010"/>
    </row>
    <row r="15" spans="1:26" s="290" customFormat="1" ht="9.75" customHeight="1">
      <c r="A15" s="291"/>
      <c r="B15" s="293"/>
      <c r="C15" s="989" t="s">
        <v>568</v>
      </c>
      <c r="D15" s="50"/>
      <c r="E15" s="291"/>
      <c r="F15" s="1012">
        <v>45</v>
      </c>
      <c r="G15" s="1012"/>
      <c r="H15" s="1012">
        <v>57</v>
      </c>
      <c r="I15" s="1012"/>
      <c r="J15" s="1012">
        <v>59</v>
      </c>
      <c r="K15" s="1012"/>
      <c r="L15" s="1012">
        <v>97</v>
      </c>
      <c r="M15" s="1012"/>
      <c r="N15" s="1012">
        <v>78</v>
      </c>
      <c r="O15" s="8"/>
      <c r="P15" s="30"/>
      <c r="Q15" s="1011"/>
      <c r="R15" s="1011"/>
      <c r="S15" s="1011"/>
      <c r="T15" s="1011"/>
      <c r="U15" s="1011"/>
      <c r="V15" s="1010"/>
      <c r="W15" s="1010"/>
      <c r="X15" s="1010"/>
      <c r="Y15" s="1010"/>
      <c r="Z15" s="1010"/>
    </row>
    <row r="16" spans="1:26" s="290" customFormat="1" ht="9.75" customHeight="1">
      <c r="A16" s="291"/>
      <c r="B16" s="293"/>
      <c r="C16" s="989" t="s">
        <v>569</v>
      </c>
      <c r="D16" s="312"/>
      <c r="E16" s="291"/>
      <c r="F16" s="1012">
        <v>893</v>
      </c>
      <c r="G16" s="1012"/>
      <c r="H16" s="1012">
        <v>2114</v>
      </c>
      <c r="I16" s="1012"/>
      <c r="J16" s="1012">
        <v>2172</v>
      </c>
      <c r="K16" s="1012"/>
      <c r="L16" s="1012">
        <v>7884</v>
      </c>
      <c r="M16" s="1012"/>
      <c r="N16" s="1012">
        <v>5442</v>
      </c>
      <c r="O16" s="8"/>
      <c r="P16" s="30"/>
      <c r="Q16" s="1011"/>
      <c r="R16" s="1011"/>
      <c r="S16" s="1011"/>
      <c r="T16" s="1011"/>
      <c r="U16" s="1011"/>
      <c r="V16" s="1010"/>
      <c r="W16" s="1010"/>
      <c r="X16" s="1010"/>
      <c r="Y16" s="1010"/>
      <c r="Z16" s="1010"/>
    </row>
    <row r="17" spans="1:26" s="290" customFormat="1" ht="9.75" customHeight="1">
      <c r="A17" s="291"/>
      <c r="B17" s="293"/>
      <c r="C17" s="989" t="s">
        <v>570</v>
      </c>
      <c r="D17" s="312"/>
      <c r="E17" s="291"/>
      <c r="F17" s="1012">
        <v>288</v>
      </c>
      <c r="G17" s="1012"/>
      <c r="H17" s="1012">
        <v>650</v>
      </c>
      <c r="I17" s="1012"/>
      <c r="J17" s="1012">
        <v>574</v>
      </c>
      <c r="K17" s="1012"/>
      <c r="L17" s="1012">
        <v>909</v>
      </c>
      <c r="M17" s="1012"/>
      <c r="N17" s="1012">
        <v>753</v>
      </c>
      <c r="O17" s="8"/>
      <c r="P17" s="30"/>
      <c r="Q17" s="1011"/>
      <c r="R17" s="1011"/>
      <c r="S17" s="1011"/>
      <c r="T17" s="1011"/>
      <c r="U17" s="1011"/>
      <c r="V17" s="1010"/>
      <c r="W17" s="1010"/>
      <c r="X17" s="1010"/>
      <c r="Y17" s="1010"/>
      <c r="Z17" s="1010"/>
    </row>
    <row r="18" spans="1:26" s="290" customFormat="1" ht="9.75" customHeight="1">
      <c r="A18" s="291"/>
      <c r="B18" s="293"/>
      <c r="C18" s="982" t="s">
        <v>572</v>
      </c>
      <c r="D18" s="291"/>
      <c r="E18" s="356"/>
      <c r="F18" s="1006"/>
      <c r="G18" s="1006"/>
      <c r="H18" s="1006"/>
      <c r="I18" s="1006"/>
      <c r="J18" s="1006"/>
      <c r="K18" s="1006"/>
      <c r="L18" s="1006"/>
      <c r="M18" s="1006"/>
      <c r="N18" s="1006"/>
      <c r="O18" s="8"/>
      <c r="P18" s="30"/>
      <c r="Q18" s="1011"/>
      <c r="R18" s="1011"/>
      <c r="S18" s="1011"/>
      <c r="T18" s="1011"/>
      <c r="U18" s="1011"/>
      <c r="V18" s="1010"/>
      <c r="W18" s="1010"/>
      <c r="X18" s="1010"/>
      <c r="Y18" s="1010"/>
      <c r="Z18" s="1010"/>
    </row>
    <row r="19" spans="1:26" s="290" customFormat="1" ht="9.75" customHeight="1">
      <c r="A19" s="291"/>
      <c r="B19" s="293"/>
      <c r="C19" s="989" t="s">
        <v>568</v>
      </c>
      <c r="D19" s="312"/>
      <c r="E19" s="291"/>
      <c r="F19" s="1012">
        <v>14</v>
      </c>
      <c r="G19" s="1012"/>
      <c r="H19" s="1012">
        <v>16</v>
      </c>
      <c r="I19" s="1012"/>
      <c r="J19" s="1012">
        <v>10</v>
      </c>
      <c r="K19" s="1012"/>
      <c r="L19" s="1012">
        <v>19</v>
      </c>
      <c r="M19" s="1012"/>
      <c r="N19" s="1012">
        <v>16</v>
      </c>
      <c r="O19" s="8"/>
      <c r="P19" s="30"/>
      <c r="Q19" s="1011"/>
      <c r="R19" s="1011"/>
      <c r="S19" s="1011"/>
      <c r="T19" s="1011"/>
      <c r="U19" s="1011"/>
      <c r="V19" s="1010"/>
      <c r="W19" s="1010"/>
      <c r="X19" s="1010"/>
      <c r="Y19" s="1010"/>
      <c r="Z19" s="1010"/>
    </row>
    <row r="20" spans="1:26" s="290" customFormat="1" ht="9.75" customHeight="1">
      <c r="A20" s="291"/>
      <c r="B20" s="293"/>
      <c r="C20" s="989" t="s">
        <v>569</v>
      </c>
      <c r="D20" s="312"/>
      <c r="E20" s="291"/>
      <c r="F20" s="1012">
        <v>527</v>
      </c>
      <c r="G20" s="1012"/>
      <c r="H20" s="1012">
        <v>407</v>
      </c>
      <c r="I20" s="1012"/>
      <c r="J20" s="1012">
        <v>121</v>
      </c>
      <c r="K20" s="1012"/>
      <c r="L20" s="1012">
        <v>615</v>
      </c>
      <c r="M20" s="1012"/>
      <c r="N20" s="1012">
        <v>543</v>
      </c>
      <c r="O20" s="8"/>
      <c r="P20" s="30"/>
      <c r="Q20" s="1011"/>
      <c r="R20" s="1011"/>
      <c r="S20" s="1011"/>
      <c r="T20" s="1011"/>
      <c r="U20" s="1011"/>
      <c r="V20" s="1010"/>
      <c r="W20" s="1010"/>
      <c r="X20" s="1010"/>
      <c r="Y20" s="1010"/>
      <c r="Z20" s="1010"/>
    </row>
    <row r="21" spans="1:26" s="290" customFormat="1" ht="9.75" customHeight="1">
      <c r="A21" s="291"/>
      <c r="B21" s="293"/>
      <c r="C21" s="989" t="s">
        <v>570</v>
      </c>
      <c r="D21" s="312"/>
      <c r="E21" s="291"/>
      <c r="F21" s="1012">
        <v>126</v>
      </c>
      <c r="G21" s="1012"/>
      <c r="H21" s="1012">
        <v>141</v>
      </c>
      <c r="I21" s="1012"/>
      <c r="J21" s="1012">
        <v>53</v>
      </c>
      <c r="K21" s="1012"/>
      <c r="L21" s="1012">
        <v>96</v>
      </c>
      <c r="M21" s="1012"/>
      <c r="N21" s="1012">
        <v>104</v>
      </c>
      <c r="O21" s="8"/>
      <c r="P21" s="30"/>
      <c r="Q21" s="1011"/>
      <c r="R21" s="1011"/>
      <c r="S21" s="1011"/>
      <c r="T21" s="1011"/>
      <c r="U21" s="1011"/>
      <c r="V21" s="1010"/>
      <c r="W21" s="1010"/>
      <c r="X21" s="1010"/>
      <c r="Y21" s="1010"/>
      <c r="Z21" s="1010"/>
    </row>
    <row r="22" spans="1:26" s="290" customFormat="1" ht="9" customHeight="1">
      <c r="A22" s="291"/>
      <c r="B22" s="293"/>
      <c r="C22" s="982" t="s">
        <v>573</v>
      </c>
      <c r="D22" s="291"/>
      <c r="E22" s="356"/>
      <c r="F22" s="1006"/>
      <c r="G22" s="1006"/>
      <c r="H22" s="1006"/>
      <c r="I22" s="1006"/>
      <c r="J22" s="1006"/>
      <c r="K22" s="1006"/>
      <c r="L22" s="1006"/>
      <c r="M22" s="1006"/>
      <c r="N22" s="1006"/>
      <c r="O22" s="8"/>
      <c r="P22" s="30"/>
      <c r="Q22" s="1011"/>
      <c r="R22" s="1011"/>
      <c r="S22" s="1011"/>
      <c r="T22" s="1011"/>
      <c r="U22" s="1011"/>
      <c r="V22" s="1010"/>
      <c r="W22" s="1010"/>
      <c r="X22" s="1010"/>
      <c r="Y22" s="1010"/>
      <c r="Z22" s="1010"/>
    </row>
    <row r="23" spans="1:26" s="290" customFormat="1" ht="9.75" customHeight="1">
      <c r="A23" s="291"/>
      <c r="B23" s="293"/>
      <c r="C23" s="989" t="s">
        <v>568</v>
      </c>
      <c r="D23" s="312"/>
      <c r="E23" s="291"/>
      <c r="F23" s="1012">
        <v>85</v>
      </c>
      <c r="G23" s="1012"/>
      <c r="H23" s="1012">
        <v>87</v>
      </c>
      <c r="I23" s="1012"/>
      <c r="J23" s="1012">
        <v>84</v>
      </c>
      <c r="K23" s="1012"/>
      <c r="L23" s="1012">
        <v>155</v>
      </c>
      <c r="M23" s="1012"/>
      <c r="N23" s="1012">
        <v>94</v>
      </c>
      <c r="O23" s="8"/>
      <c r="P23" s="30"/>
      <c r="Q23" s="1011"/>
      <c r="R23" s="1011"/>
      <c r="S23" s="1011"/>
      <c r="T23" s="1011"/>
      <c r="U23" s="1011"/>
      <c r="V23" s="1010"/>
      <c r="W23" s="1010"/>
      <c r="X23" s="1010"/>
      <c r="Y23" s="1010"/>
      <c r="Z23" s="1010"/>
    </row>
    <row r="24" spans="1:26" s="290" customFormat="1" ht="9.75" customHeight="1">
      <c r="A24" s="291"/>
      <c r="B24" s="293"/>
      <c r="C24" s="989" t="s">
        <v>569</v>
      </c>
      <c r="D24" s="312"/>
      <c r="E24" s="291"/>
      <c r="F24" s="1012">
        <v>6273</v>
      </c>
      <c r="G24" s="1012"/>
      <c r="H24" s="1012">
        <v>4117</v>
      </c>
      <c r="I24" s="1012"/>
      <c r="J24" s="1012">
        <v>5634</v>
      </c>
      <c r="K24" s="1012"/>
      <c r="L24" s="1012">
        <v>15252</v>
      </c>
      <c r="M24" s="1012"/>
      <c r="N24" s="1012">
        <v>11673</v>
      </c>
      <c r="O24" s="8"/>
      <c r="P24" s="30"/>
      <c r="Q24" s="1011"/>
      <c r="R24" s="1011"/>
      <c r="S24" s="1011"/>
      <c r="T24" s="1011"/>
      <c r="U24" s="1011"/>
      <c r="V24" s="1010"/>
      <c r="W24" s="1010"/>
      <c r="X24" s="1010"/>
      <c r="Y24" s="1010"/>
      <c r="Z24" s="1010"/>
    </row>
    <row r="25" spans="1:26" s="290" customFormat="1" ht="9.75" customHeight="1">
      <c r="A25" s="291"/>
      <c r="B25" s="293"/>
      <c r="C25" s="989" t="s">
        <v>570</v>
      </c>
      <c r="D25" s="312"/>
      <c r="E25" s="291"/>
      <c r="F25" s="1012">
        <v>742</v>
      </c>
      <c r="G25" s="1012"/>
      <c r="H25" s="1012">
        <v>904</v>
      </c>
      <c r="I25" s="1012"/>
      <c r="J25" s="1012">
        <v>1237</v>
      </c>
      <c r="K25" s="1012"/>
      <c r="L25" s="1012">
        <v>1617</v>
      </c>
      <c r="M25" s="1012"/>
      <c r="N25" s="1012">
        <v>1010</v>
      </c>
      <c r="O25" s="8"/>
      <c r="P25" s="30"/>
      <c r="Q25" s="1011"/>
      <c r="R25" s="1011"/>
      <c r="S25" s="1011"/>
      <c r="T25" s="1011"/>
      <c r="U25" s="1011"/>
      <c r="V25" s="1010"/>
      <c r="W25" s="1010"/>
      <c r="X25" s="1010"/>
      <c r="Y25" s="1010"/>
      <c r="Z25" s="1010"/>
    </row>
    <row r="26" spans="1:26" s="290" customFormat="1" ht="9" customHeight="1">
      <c r="A26" s="291"/>
      <c r="B26" s="293"/>
      <c r="C26" s="982" t="s">
        <v>574</v>
      </c>
      <c r="D26" s="291"/>
      <c r="E26" s="356"/>
      <c r="F26" s="1006"/>
      <c r="G26" s="1006"/>
      <c r="H26" s="1006"/>
      <c r="I26" s="1006"/>
      <c r="J26" s="1006"/>
      <c r="K26" s="1006"/>
      <c r="L26" s="1006"/>
      <c r="M26" s="1006"/>
      <c r="N26" s="1006"/>
      <c r="O26" s="8"/>
      <c r="P26" s="30"/>
      <c r="Q26" s="1011"/>
      <c r="R26" s="1011"/>
      <c r="S26" s="1011"/>
      <c r="T26" s="1011"/>
      <c r="U26" s="1011"/>
      <c r="V26" s="1010"/>
      <c r="W26" s="1010"/>
      <c r="X26" s="1010"/>
      <c r="Y26" s="1010"/>
      <c r="Z26" s="1010"/>
    </row>
    <row r="27" spans="1:26" s="290" customFormat="1" ht="9.75" customHeight="1">
      <c r="A27" s="291"/>
      <c r="B27" s="293"/>
      <c r="C27" s="989" t="s">
        <v>568</v>
      </c>
      <c r="D27" s="312"/>
      <c r="E27" s="291"/>
      <c r="F27" s="1012">
        <v>3</v>
      </c>
      <c r="G27" s="1012"/>
      <c r="H27" s="1012">
        <v>3</v>
      </c>
      <c r="I27" s="1012"/>
      <c r="J27" s="1012">
        <v>5</v>
      </c>
      <c r="K27" s="1012"/>
      <c r="L27" s="1012">
        <v>12</v>
      </c>
      <c r="M27" s="1012"/>
      <c r="N27" s="1012">
        <v>2</v>
      </c>
      <c r="O27" s="8"/>
      <c r="P27" s="30"/>
      <c r="Q27" s="1011"/>
      <c r="R27" s="1011"/>
      <c r="S27" s="1011"/>
      <c r="T27" s="1011"/>
      <c r="U27" s="1011"/>
      <c r="V27" s="1010"/>
      <c r="W27" s="1010"/>
      <c r="X27" s="1010"/>
      <c r="Y27" s="1010"/>
      <c r="Z27" s="1010"/>
    </row>
    <row r="28" spans="1:26" s="290" customFormat="1" ht="9.75" customHeight="1">
      <c r="A28" s="291"/>
      <c r="B28" s="293"/>
      <c r="C28" s="989" t="s">
        <v>569</v>
      </c>
      <c r="D28" s="312"/>
      <c r="E28" s="291"/>
      <c r="F28" s="1012">
        <v>118</v>
      </c>
      <c r="G28" s="1012"/>
      <c r="H28" s="1012">
        <v>165</v>
      </c>
      <c r="I28" s="1012"/>
      <c r="J28" s="1012">
        <v>187</v>
      </c>
      <c r="K28" s="1012"/>
      <c r="L28" s="1012">
        <v>241</v>
      </c>
      <c r="M28" s="1012"/>
      <c r="N28" s="1012">
        <v>74</v>
      </c>
      <c r="O28" s="8"/>
      <c r="P28" s="30"/>
      <c r="Q28" s="1011"/>
      <c r="R28" s="1011"/>
      <c r="S28" s="1011"/>
      <c r="T28" s="1011"/>
      <c r="U28" s="1011"/>
      <c r="V28" s="1010"/>
      <c r="W28" s="1010"/>
      <c r="X28" s="1010"/>
      <c r="Y28" s="1010"/>
      <c r="Z28" s="1010"/>
    </row>
    <row r="29" spans="1:26" s="290" customFormat="1" ht="9.75" customHeight="1">
      <c r="A29" s="291"/>
      <c r="B29" s="293"/>
      <c r="C29" s="989" t="s">
        <v>570</v>
      </c>
      <c r="D29" s="312"/>
      <c r="E29" s="291"/>
      <c r="F29" s="1012">
        <v>50</v>
      </c>
      <c r="G29" s="1012"/>
      <c r="H29" s="1012">
        <v>35</v>
      </c>
      <c r="I29" s="1012"/>
      <c r="J29" s="1012">
        <v>28</v>
      </c>
      <c r="K29" s="1012"/>
      <c r="L29" s="1012">
        <v>117</v>
      </c>
      <c r="M29" s="1012"/>
      <c r="N29" s="1012">
        <v>42</v>
      </c>
      <c r="O29" s="8"/>
      <c r="P29" s="30"/>
      <c r="Q29" s="1011"/>
      <c r="R29" s="1011"/>
      <c r="S29" s="1011"/>
      <c r="T29" s="1011"/>
      <c r="U29" s="1011"/>
      <c r="V29" s="1010"/>
      <c r="W29" s="1010"/>
      <c r="X29" s="1010"/>
      <c r="Y29" s="1010"/>
      <c r="Z29" s="1010"/>
    </row>
    <row r="30" spans="1:26" s="290" customFormat="1" ht="9" customHeight="1">
      <c r="A30" s="291"/>
      <c r="B30" s="293"/>
      <c r="C30" s="982" t="s">
        <v>575</v>
      </c>
      <c r="D30" s="291"/>
      <c r="E30" s="356"/>
      <c r="F30" s="1006"/>
      <c r="G30" s="1006"/>
      <c r="H30" s="1006"/>
      <c r="I30" s="1006"/>
      <c r="J30" s="1006"/>
      <c r="K30" s="1006"/>
      <c r="L30" s="1006"/>
      <c r="M30" s="1006"/>
      <c r="N30" s="1006"/>
      <c r="O30" s="8"/>
      <c r="P30" s="30"/>
      <c r="Q30" s="1011"/>
      <c r="R30" s="1011"/>
      <c r="S30" s="1011"/>
      <c r="T30" s="1011"/>
      <c r="U30" s="1011"/>
      <c r="V30" s="1010"/>
      <c r="W30" s="1010"/>
      <c r="X30" s="1010"/>
      <c r="Y30" s="1010"/>
      <c r="Z30" s="1010"/>
    </row>
    <row r="31" spans="1:26" s="290" customFormat="1" ht="9.75" customHeight="1">
      <c r="A31" s="291"/>
      <c r="B31" s="293"/>
      <c r="C31" s="989" t="s">
        <v>568</v>
      </c>
      <c r="D31" s="50"/>
      <c r="E31" s="291"/>
      <c r="F31" s="1012">
        <v>10</v>
      </c>
      <c r="G31" s="1012"/>
      <c r="H31" s="1012">
        <v>6</v>
      </c>
      <c r="I31" s="1012"/>
      <c r="J31" s="1012">
        <v>7</v>
      </c>
      <c r="K31" s="1012"/>
      <c r="L31" s="1012">
        <v>11</v>
      </c>
      <c r="M31" s="1012"/>
      <c r="N31" s="1012">
        <v>17</v>
      </c>
      <c r="O31" s="8"/>
      <c r="P31" s="30"/>
      <c r="Q31" s="1011"/>
      <c r="R31" s="1011"/>
      <c r="S31" s="1011"/>
      <c r="T31" s="1011"/>
      <c r="U31" s="1011"/>
      <c r="V31" s="1010"/>
      <c r="W31" s="1010"/>
      <c r="X31" s="1010"/>
      <c r="Y31" s="1010"/>
      <c r="Z31" s="1010"/>
    </row>
    <row r="32" spans="1:26" s="290" customFormat="1" ht="9.75" customHeight="1">
      <c r="A32" s="291"/>
      <c r="B32" s="293"/>
      <c r="C32" s="989" t="s">
        <v>569</v>
      </c>
      <c r="D32" s="312"/>
      <c r="E32" s="291"/>
      <c r="F32" s="1012">
        <v>160</v>
      </c>
      <c r="G32" s="1012"/>
      <c r="H32" s="1012">
        <v>55</v>
      </c>
      <c r="I32" s="1012"/>
      <c r="J32" s="1012">
        <v>209</v>
      </c>
      <c r="K32" s="1012"/>
      <c r="L32" s="1012">
        <v>173</v>
      </c>
      <c r="M32" s="1012"/>
      <c r="N32" s="1012">
        <v>226</v>
      </c>
      <c r="O32" s="8"/>
      <c r="P32" s="30"/>
      <c r="Q32" s="1011"/>
      <c r="R32" s="1011"/>
      <c r="S32" s="1011"/>
      <c r="T32" s="1011"/>
      <c r="U32" s="1011"/>
      <c r="V32" s="1010"/>
      <c r="W32" s="1010"/>
      <c r="X32" s="1010"/>
      <c r="Y32" s="1010"/>
      <c r="Z32" s="1010"/>
    </row>
    <row r="33" spans="1:26" s="290" customFormat="1" ht="9.75" customHeight="1">
      <c r="A33" s="291"/>
      <c r="B33" s="293"/>
      <c r="C33" s="989" t="s">
        <v>570</v>
      </c>
      <c r="D33" s="312"/>
      <c r="E33" s="291"/>
      <c r="F33" s="1012">
        <v>52</v>
      </c>
      <c r="G33" s="1012"/>
      <c r="H33" s="1012">
        <v>20</v>
      </c>
      <c r="I33" s="1012"/>
      <c r="J33" s="1012">
        <v>105</v>
      </c>
      <c r="K33" s="1012"/>
      <c r="L33" s="1012">
        <v>67</v>
      </c>
      <c r="M33" s="1012"/>
      <c r="N33" s="1012">
        <v>128</v>
      </c>
      <c r="O33" s="8"/>
      <c r="P33" s="30"/>
      <c r="Q33" s="1011"/>
      <c r="R33" s="1011"/>
      <c r="S33" s="1011"/>
      <c r="T33" s="1011"/>
      <c r="U33" s="1011"/>
      <c r="V33" s="1010"/>
      <c r="W33" s="1010"/>
      <c r="X33" s="1010"/>
      <c r="Y33" s="1010"/>
      <c r="Z33" s="1010"/>
    </row>
    <row r="34" spans="1:26" s="290" customFormat="1" ht="3.75" customHeight="1">
      <c r="A34" s="291"/>
      <c r="B34" s="293"/>
      <c r="C34" s="989"/>
      <c r="D34" s="312"/>
      <c r="E34" s="291"/>
      <c r="F34" s="1009"/>
      <c r="G34" s="1009"/>
      <c r="H34" s="1009"/>
      <c r="I34" s="1009"/>
      <c r="J34" s="1009"/>
      <c r="K34" s="1009"/>
      <c r="L34" s="1009"/>
      <c r="M34" s="1009"/>
      <c r="N34" s="1009"/>
      <c r="O34" s="8"/>
      <c r="P34" s="30"/>
      <c r="Q34" s="1011"/>
      <c r="R34" s="1011"/>
      <c r="S34" s="1011"/>
      <c r="T34" s="1011"/>
      <c r="U34" s="1011"/>
      <c r="V34" s="1010"/>
      <c r="W34" s="1010"/>
      <c r="X34" s="1010"/>
      <c r="Y34" s="1010"/>
      <c r="Z34" s="1010"/>
    </row>
    <row r="35" spans="1:26" s="480" customFormat="1" ht="12.75" customHeight="1">
      <c r="A35" s="356"/>
      <c r="B35" s="527"/>
      <c r="C35" s="1581" t="s">
        <v>321</v>
      </c>
      <c r="D35" s="1582"/>
      <c r="E35" s="4"/>
      <c r="F35" s="1013"/>
      <c r="G35" s="1013"/>
      <c r="H35" s="1013"/>
      <c r="I35" s="1013"/>
      <c r="J35" s="1013"/>
      <c r="K35" s="1013"/>
      <c r="L35" s="1013"/>
      <c r="M35" s="1013"/>
      <c r="N35" s="1013"/>
      <c r="O35" s="8"/>
      <c r="P35" s="30"/>
      <c r="Q35" s="1007"/>
      <c r="R35" s="1007"/>
      <c r="S35" s="1007"/>
      <c r="T35" s="1007"/>
      <c r="U35" s="1007"/>
      <c r="V35" s="1008"/>
      <c r="W35" s="1008"/>
      <c r="X35" s="1008"/>
      <c r="Y35" s="1008"/>
      <c r="Z35" s="1008"/>
    </row>
    <row r="36" spans="1:26" s="947" customFormat="1" ht="9.75" customHeight="1">
      <c r="A36" s="943"/>
      <c r="B36" s="1014"/>
      <c r="C36" s="982" t="s">
        <v>101</v>
      </c>
      <c r="E36" s="1014"/>
      <c r="F36" s="616"/>
      <c r="G36" s="616"/>
      <c r="H36" s="616"/>
      <c r="I36" s="616"/>
      <c r="J36" s="616"/>
      <c r="K36" s="616"/>
      <c r="L36" s="616"/>
      <c r="M36" s="616"/>
      <c r="N36" s="616"/>
      <c r="O36" s="387"/>
      <c r="P36" s="935"/>
      <c r="Q36" s="1015"/>
      <c r="R36" s="1007"/>
      <c r="S36" s="1007"/>
      <c r="T36" s="1007"/>
      <c r="U36" s="1015"/>
      <c r="V36" s="1016"/>
      <c r="W36" s="1016"/>
      <c r="X36" s="1016"/>
      <c r="Y36" s="1016"/>
      <c r="Z36" s="1016"/>
    </row>
    <row r="37" spans="1:26" ht="10.5" customHeight="1">
      <c r="A37" s="4"/>
      <c r="B37" s="8"/>
      <c r="C37" s="989" t="s">
        <v>568</v>
      </c>
      <c r="D37" s="312"/>
      <c r="E37" s="4"/>
      <c r="F37" s="1009">
        <v>143</v>
      </c>
      <c r="G37" s="1009"/>
      <c r="H37" s="1009">
        <v>118</v>
      </c>
      <c r="I37" s="1009"/>
      <c r="J37" s="1009">
        <v>151</v>
      </c>
      <c r="K37" s="1009"/>
      <c r="L37" s="1009">
        <v>229</v>
      </c>
      <c r="M37" s="1009"/>
      <c r="N37" s="1009">
        <v>159</v>
      </c>
      <c r="O37" s="8"/>
      <c r="P37" s="30"/>
      <c r="Q37" s="1015"/>
      <c r="R37" s="1007"/>
      <c r="S37" s="1007"/>
      <c r="T37" s="1007"/>
      <c r="U37" s="997"/>
    </row>
    <row r="38" spans="1:26" s="290" customFormat="1" ht="10.5" customHeight="1">
      <c r="A38" s="291"/>
      <c r="B38" s="293"/>
      <c r="C38" s="989" t="s">
        <v>569</v>
      </c>
      <c r="D38" s="312"/>
      <c r="E38" s="291"/>
      <c r="F38" s="1009">
        <v>6771</v>
      </c>
      <c r="G38" s="1009"/>
      <c r="H38" s="1009">
        <v>4251</v>
      </c>
      <c r="I38" s="1009"/>
      <c r="J38" s="1009">
        <v>7032</v>
      </c>
      <c r="K38" s="1009"/>
      <c r="L38" s="1009">
        <v>16723</v>
      </c>
      <c r="M38" s="1009"/>
      <c r="N38" s="1009">
        <v>14548</v>
      </c>
      <c r="O38" s="8"/>
      <c r="P38" s="30"/>
      <c r="Q38" s="1015"/>
      <c r="R38" s="1007"/>
      <c r="S38" s="1007"/>
      <c r="T38" s="1007"/>
      <c r="U38" s="1011"/>
      <c r="V38" s="1010"/>
      <c r="W38" s="1010"/>
      <c r="X38" s="1010"/>
      <c r="Y38" s="1010"/>
      <c r="Z38" s="1010"/>
    </row>
    <row r="39" spans="1:26" s="290" customFormat="1" ht="12" customHeight="1">
      <c r="A39" s="291"/>
      <c r="B39" s="293"/>
      <c r="C39" s="1175" t="s">
        <v>663</v>
      </c>
      <c r="D39" s="443"/>
      <c r="E39" s="291"/>
      <c r="F39" s="1009">
        <v>1367</v>
      </c>
      <c r="G39" s="1009"/>
      <c r="H39" s="1009">
        <v>929</v>
      </c>
      <c r="I39" s="1009"/>
      <c r="J39" s="1009">
        <v>1814</v>
      </c>
      <c r="K39" s="1009"/>
      <c r="L39" s="1009">
        <v>2812</v>
      </c>
      <c r="M39" s="1009"/>
      <c r="N39" s="1009">
        <v>1332</v>
      </c>
      <c r="O39" s="8"/>
      <c r="P39" s="30"/>
      <c r="Q39" s="1015"/>
      <c r="R39" s="1007"/>
      <c r="S39" s="1007"/>
      <c r="T39" s="1007"/>
      <c r="U39" s="1011"/>
      <c r="V39" s="1010"/>
      <c r="W39" s="1010"/>
      <c r="X39" s="1010"/>
      <c r="Y39" s="1010"/>
      <c r="Z39" s="1010"/>
    </row>
    <row r="40" spans="1:26" s="290" customFormat="1" ht="12" customHeight="1">
      <c r="A40" s="291"/>
      <c r="B40" s="293"/>
      <c r="C40" s="1175" t="s">
        <v>664</v>
      </c>
      <c r="D40" s="443"/>
      <c r="E40" s="291"/>
      <c r="F40" s="1017">
        <f>SUM(F41:F43)</f>
        <v>1368</v>
      </c>
      <c r="G40" s="1017"/>
      <c r="H40" s="1017">
        <f>SUM(H41:H43)</f>
        <v>929</v>
      </c>
      <c r="I40" s="1017"/>
      <c r="J40" s="1017">
        <f>SUM(J41:J43)</f>
        <v>1814</v>
      </c>
      <c r="K40" s="1017"/>
      <c r="L40" s="1017">
        <f>SUM(L41:L43)</f>
        <v>2812</v>
      </c>
      <c r="M40" s="1017"/>
      <c r="N40" s="1017">
        <f>SUM(N41:N43)</f>
        <v>1325</v>
      </c>
      <c r="O40" s="8"/>
      <c r="P40" s="30"/>
      <c r="Q40" s="1015"/>
      <c r="R40" s="1007"/>
      <c r="S40" s="1007"/>
      <c r="T40" s="1007"/>
      <c r="U40" s="1011"/>
      <c r="V40" s="1010"/>
      <c r="W40" s="1010"/>
      <c r="X40" s="1010"/>
      <c r="Y40" s="1010"/>
      <c r="Z40" s="1010"/>
    </row>
    <row r="41" spans="1:26" s="290" customFormat="1" ht="9.75" customHeight="1">
      <c r="A41" s="291"/>
      <c r="B41" s="293"/>
      <c r="C41" s="989"/>
      <c r="D41" s="990" t="s">
        <v>578</v>
      </c>
      <c r="E41" s="291"/>
      <c r="F41" s="1012">
        <v>1319</v>
      </c>
      <c r="G41" s="1012"/>
      <c r="H41" s="1012">
        <v>860</v>
      </c>
      <c r="I41" s="1012"/>
      <c r="J41" s="1012">
        <v>1643</v>
      </c>
      <c r="K41" s="1012"/>
      <c r="L41" s="1012">
        <v>2704</v>
      </c>
      <c r="M41" s="1012"/>
      <c r="N41" s="1012">
        <v>1248</v>
      </c>
      <c r="O41" s="8"/>
      <c r="P41" s="30"/>
      <c r="Q41" s="1015"/>
      <c r="R41" s="1011"/>
      <c r="S41" s="1011"/>
      <c r="T41" s="1011"/>
      <c r="U41" s="1011"/>
      <c r="V41" s="1010"/>
      <c r="W41" s="1010"/>
      <c r="X41" s="1010"/>
      <c r="Y41" s="1010"/>
      <c r="Z41" s="1010"/>
    </row>
    <row r="42" spans="1:26" s="290" customFormat="1" ht="9.75" customHeight="1">
      <c r="A42" s="291"/>
      <c r="B42" s="293"/>
      <c r="C42" s="989"/>
      <c r="D42" s="990" t="s">
        <v>579</v>
      </c>
      <c r="E42" s="291"/>
      <c r="F42" s="1012">
        <v>19</v>
      </c>
      <c r="G42" s="1012">
        <v>0</v>
      </c>
      <c r="H42" s="1012">
        <v>60</v>
      </c>
      <c r="I42" s="1012">
        <v>0</v>
      </c>
      <c r="J42" s="1012">
        <v>125</v>
      </c>
      <c r="K42" s="1012">
        <v>0</v>
      </c>
      <c r="L42" s="1012">
        <v>20</v>
      </c>
      <c r="M42" s="1012">
        <v>0</v>
      </c>
      <c r="N42" s="1012">
        <v>1</v>
      </c>
      <c r="O42" s="8"/>
      <c r="P42" s="30"/>
      <c r="Q42" s="1011"/>
      <c r="R42" s="1011"/>
      <c r="S42" s="1011"/>
      <c r="T42" s="1011"/>
      <c r="U42" s="1011"/>
      <c r="V42" s="1010"/>
      <c r="W42" s="1010"/>
      <c r="X42" s="1010"/>
      <c r="Y42" s="1010"/>
      <c r="Z42" s="1010"/>
    </row>
    <row r="43" spans="1:26" s="290" customFormat="1" ht="9.75" customHeight="1">
      <c r="A43" s="291"/>
      <c r="B43" s="293"/>
      <c r="C43" s="989"/>
      <c r="D43" s="990" t="s">
        <v>580</v>
      </c>
      <c r="E43" s="291"/>
      <c r="F43" s="1012">
        <v>30</v>
      </c>
      <c r="G43" s="1012"/>
      <c r="H43" s="1012">
        <v>9</v>
      </c>
      <c r="I43" s="1012"/>
      <c r="J43" s="1012">
        <v>46</v>
      </c>
      <c r="K43" s="1012"/>
      <c r="L43" s="1012">
        <v>88</v>
      </c>
      <c r="M43" s="1012"/>
      <c r="N43" s="1012">
        <v>76</v>
      </c>
      <c r="O43" s="8"/>
      <c r="P43" s="30"/>
      <c r="Q43" s="1011"/>
      <c r="R43" s="1011"/>
      <c r="S43" s="1011"/>
      <c r="T43" s="1011"/>
      <c r="U43" s="1011"/>
      <c r="V43" s="1010"/>
      <c r="W43" s="1010"/>
      <c r="X43" s="1010"/>
      <c r="Y43" s="1010"/>
      <c r="Z43" s="1010"/>
    </row>
    <row r="44" spans="1:26" s="947" customFormat="1" ht="9" customHeight="1">
      <c r="A44" s="943"/>
      <c r="B44" s="1014"/>
      <c r="C44" s="982" t="s">
        <v>571</v>
      </c>
      <c r="E44" s="943"/>
      <c r="F44" s="616"/>
      <c r="G44" s="616"/>
      <c r="H44" s="616"/>
      <c r="I44" s="616"/>
      <c r="J44" s="616"/>
      <c r="K44" s="616"/>
      <c r="L44" s="616"/>
      <c r="M44" s="616"/>
      <c r="N44" s="616"/>
      <c r="O44" s="387"/>
      <c r="P44" s="935"/>
      <c r="Q44" s="1015"/>
      <c r="R44" s="1015"/>
      <c r="S44" s="1015"/>
      <c r="T44" s="1015"/>
      <c r="U44" s="1015"/>
      <c r="V44" s="1016"/>
      <c r="W44" s="1016"/>
      <c r="X44" s="1016"/>
      <c r="Y44" s="1016"/>
      <c r="Z44" s="1016"/>
    </row>
    <row r="45" spans="1:26" ht="10.5" customHeight="1">
      <c r="A45" s="4"/>
      <c r="B45" s="8"/>
      <c r="C45" s="989" t="s">
        <v>568</v>
      </c>
      <c r="D45" s="312"/>
      <c r="E45" s="4"/>
      <c r="F45" s="1012">
        <v>45</v>
      </c>
      <c r="G45" s="1012"/>
      <c r="H45" s="1012">
        <v>53</v>
      </c>
      <c r="I45" s="1012"/>
      <c r="J45" s="1012">
        <v>73</v>
      </c>
      <c r="K45" s="1012"/>
      <c r="L45" s="1012">
        <v>81</v>
      </c>
      <c r="M45" s="1012"/>
      <c r="N45" s="1012">
        <v>84</v>
      </c>
      <c r="O45" s="8"/>
      <c r="P45" s="30"/>
    </row>
    <row r="46" spans="1:26" s="290" customFormat="1" ht="12" customHeight="1">
      <c r="A46" s="291"/>
      <c r="B46" s="293"/>
      <c r="C46" s="989" t="s">
        <v>569</v>
      </c>
      <c r="D46" s="312"/>
      <c r="E46" s="291"/>
      <c r="F46" s="1012">
        <v>1080</v>
      </c>
      <c r="G46" s="1012"/>
      <c r="H46" s="1012">
        <v>1720</v>
      </c>
      <c r="I46" s="1012"/>
      <c r="J46" s="1012">
        <v>3147</v>
      </c>
      <c r="K46" s="1012"/>
      <c r="L46" s="1012">
        <v>7595</v>
      </c>
      <c r="M46" s="1012"/>
      <c r="N46" s="1012">
        <v>3700</v>
      </c>
      <c r="O46" s="8"/>
      <c r="P46" s="30"/>
      <c r="Q46" s="1010"/>
      <c r="R46" s="1010"/>
      <c r="S46" s="1010"/>
      <c r="T46" s="1010"/>
      <c r="U46" s="1010"/>
      <c r="V46" s="1010"/>
      <c r="W46" s="1010"/>
      <c r="X46" s="1010"/>
      <c r="Y46" s="1010"/>
      <c r="Z46" s="1010"/>
    </row>
    <row r="47" spans="1:26" s="290" customFormat="1" ht="12" customHeight="1">
      <c r="A47" s="291"/>
      <c r="B47" s="293"/>
      <c r="C47" s="1175" t="s">
        <v>663</v>
      </c>
      <c r="D47" s="443"/>
      <c r="E47" s="291"/>
      <c r="F47" s="1012">
        <v>516</v>
      </c>
      <c r="G47" s="1012"/>
      <c r="H47" s="1012">
        <v>393</v>
      </c>
      <c r="I47" s="1012"/>
      <c r="J47" s="1012">
        <v>894</v>
      </c>
      <c r="K47" s="1012"/>
      <c r="L47" s="1012">
        <v>829</v>
      </c>
      <c r="M47" s="1012"/>
      <c r="N47" s="1012">
        <v>734</v>
      </c>
      <c r="O47" s="8"/>
      <c r="P47" s="30"/>
      <c r="Q47" s="1010"/>
      <c r="R47" s="1010"/>
      <c r="S47" s="1010"/>
      <c r="T47" s="1010"/>
      <c r="U47" s="1010"/>
      <c r="V47" s="1010"/>
      <c r="W47" s="1010"/>
      <c r="X47" s="1010"/>
      <c r="Y47" s="1010"/>
      <c r="Z47" s="1010"/>
    </row>
    <row r="48" spans="1:26" s="290" customFormat="1" ht="11.25" customHeight="1">
      <c r="A48" s="291"/>
      <c r="B48" s="293"/>
      <c r="C48" s="1175" t="s">
        <v>664</v>
      </c>
      <c r="D48" s="443"/>
      <c r="E48" s="291"/>
      <c r="F48" s="1018">
        <f>492+9+15</f>
        <v>516</v>
      </c>
      <c r="G48" s="1018"/>
      <c r="H48" s="1018">
        <f>342+47+4</f>
        <v>393</v>
      </c>
      <c r="I48" s="1018"/>
      <c r="J48" s="1018">
        <f>788+67+39</f>
        <v>894</v>
      </c>
      <c r="K48" s="1018"/>
      <c r="L48" s="1018">
        <f>723+19+87</f>
        <v>829</v>
      </c>
      <c r="M48" s="1018"/>
      <c r="N48" s="1018">
        <f>657+1+76</f>
        <v>734</v>
      </c>
      <c r="O48" s="8"/>
      <c r="P48" s="30"/>
      <c r="Q48" s="1010"/>
      <c r="R48" s="1010"/>
      <c r="S48" s="1010"/>
      <c r="T48" s="1010"/>
      <c r="U48" s="1010"/>
      <c r="V48" s="1010"/>
      <c r="W48" s="1010"/>
      <c r="X48" s="1010"/>
      <c r="Y48" s="1010"/>
      <c r="Z48" s="1010"/>
    </row>
    <row r="49" spans="1:26" s="947" customFormat="1" ht="9" customHeight="1">
      <c r="A49" s="943"/>
      <c r="B49" s="1014"/>
      <c r="C49" s="982" t="s">
        <v>572</v>
      </c>
      <c r="E49" s="943"/>
      <c r="F49" s="1019"/>
      <c r="G49" s="1019"/>
      <c r="H49" s="1019"/>
      <c r="I49" s="1019"/>
      <c r="J49" s="1019"/>
      <c r="K49" s="1019"/>
      <c r="L49" s="1019"/>
      <c r="M49" s="1019"/>
      <c r="N49" s="1019"/>
      <c r="O49" s="387"/>
      <c r="P49" s="935"/>
      <c r="Q49" s="1016"/>
      <c r="R49" s="1016"/>
      <c r="S49" s="1016"/>
      <c r="T49" s="1016"/>
      <c r="U49" s="1016"/>
      <c r="V49" s="1016"/>
      <c r="W49" s="1016"/>
      <c r="X49" s="1016"/>
      <c r="Y49" s="1016"/>
      <c r="Z49" s="1016"/>
    </row>
    <row r="50" spans="1:26" ht="10.5" customHeight="1">
      <c r="A50" s="4"/>
      <c r="B50" s="8"/>
      <c r="C50" s="989" t="s">
        <v>568</v>
      </c>
      <c r="D50" s="312"/>
      <c r="E50" s="4"/>
      <c r="F50" s="1012">
        <v>14</v>
      </c>
      <c r="G50" s="1012"/>
      <c r="H50" s="1012">
        <v>20</v>
      </c>
      <c r="I50" s="1012"/>
      <c r="J50" s="1012">
        <v>14</v>
      </c>
      <c r="K50" s="1012"/>
      <c r="L50" s="1012">
        <v>18</v>
      </c>
      <c r="M50" s="1012"/>
      <c r="N50" s="1012">
        <v>13</v>
      </c>
      <c r="O50" s="8"/>
      <c r="P50" s="30"/>
    </row>
    <row r="51" spans="1:26" s="290" customFormat="1" ht="10.5" customHeight="1">
      <c r="A51" s="291"/>
      <c r="B51" s="293"/>
      <c r="C51" s="989" t="s">
        <v>569</v>
      </c>
      <c r="D51" s="312"/>
      <c r="E51" s="291"/>
      <c r="F51" s="1012">
        <v>427</v>
      </c>
      <c r="G51" s="1012"/>
      <c r="H51" s="1012">
        <v>590</v>
      </c>
      <c r="I51" s="1012"/>
      <c r="J51" s="1012">
        <v>245</v>
      </c>
      <c r="K51" s="1012"/>
      <c r="L51" s="1012">
        <v>583</v>
      </c>
      <c r="M51" s="1012"/>
      <c r="N51" s="1012">
        <v>492</v>
      </c>
      <c r="O51" s="8"/>
      <c r="P51" s="30"/>
      <c r="Q51" s="1010"/>
      <c r="R51" s="1010"/>
      <c r="S51" s="1010"/>
      <c r="T51" s="1010"/>
      <c r="U51" s="1010"/>
      <c r="V51" s="1010"/>
      <c r="W51" s="1010"/>
      <c r="X51" s="1010"/>
      <c r="Y51" s="1010"/>
      <c r="Z51" s="1010"/>
    </row>
    <row r="52" spans="1:26" s="290" customFormat="1" ht="12" customHeight="1">
      <c r="A52" s="291"/>
      <c r="B52" s="293"/>
      <c r="C52" s="989" t="s">
        <v>576</v>
      </c>
      <c r="D52" s="443"/>
      <c r="E52" s="291"/>
      <c r="F52" s="1012">
        <v>125</v>
      </c>
      <c r="G52" s="1012"/>
      <c r="H52" s="1012">
        <v>208</v>
      </c>
      <c r="I52" s="1012"/>
      <c r="J52" s="1012">
        <v>70</v>
      </c>
      <c r="K52" s="1012"/>
      <c r="L52" s="1012">
        <v>99</v>
      </c>
      <c r="M52" s="1012"/>
      <c r="N52" s="1012">
        <v>85</v>
      </c>
      <c r="O52" s="8"/>
      <c r="P52" s="30"/>
      <c r="Q52" s="1010"/>
      <c r="R52" s="1010"/>
      <c r="S52" s="1010"/>
      <c r="T52" s="1010"/>
      <c r="U52" s="1010"/>
      <c r="V52" s="1010"/>
      <c r="W52" s="1010"/>
      <c r="X52" s="1010"/>
      <c r="Y52" s="1010"/>
      <c r="Z52" s="1010"/>
    </row>
    <row r="53" spans="1:26" s="290" customFormat="1" ht="12" customHeight="1">
      <c r="A53" s="291"/>
      <c r="B53" s="293"/>
      <c r="C53" s="989" t="s">
        <v>577</v>
      </c>
      <c r="D53" s="443"/>
      <c r="E53" s="291"/>
      <c r="F53" s="1018">
        <v>125</v>
      </c>
      <c r="G53" s="1018"/>
      <c r="H53" s="1018">
        <f>204+4</f>
        <v>208</v>
      </c>
      <c r="I53" s="1018"/>
      <c r="J53" s="1018">
        <f>65+5</f>
        <v>70</v>
      </c>
      <c r="K53" s="1018"/>
      <c r="L53" s="1018">
        <f>98+1</f>
        <v>99</v>
      </c>
      <c r="M53" s="1018"/>
      <c r="N53" s="1018">
        <v>78</v>
      </c>
      <c r="O53" s="8"/>
      <c r="P53" s="30"/>
      <c r="Q53" s="1010"/>
      <c r="R53" s="1010"/>
      <c r="S53" s="1010"/>
      <c r="T53" s="1010"/>
      <c r="U53" s="1010"/>
      <c r="V53" s="1010"/>
      <c r="W53" s="1010"/>
      <c r="X53" s="1010"/>
      <c r="Y53" s="1010"/>
      <c r="Z53" s="1010"/>
    </row>
    <row r="54" spans="1:26" s="947" customFormat="1" ht="9" customHeight="1">
      <c r="A54" s="943"/>
      <c r="B54" s="1014"/>
      <c r="C54" s="982" t="s">
        <v>573</v>
      </c>
      <c r="E54" s="943"/>
      <c r="F54" s="1019"/>
      <c r="G54" s="1019"/>
      <c r="H54" s="1019"/>
      <c r="I54" s="1019"/>
      <c r="J54" s="1019"/>
      <c r="K54" s="1019"/>
      <c r="L54" s="1019"/>
      <c r="M54" s="1019"/>
      <c r="N54" s="1019"/>
      <c r="O54" s="387"/>
      <c r="P54" s="935"/>
      <c r="Q54" s="1016"/>
      <c r="R54" s="1016"/>
      <c r="S54" s="1016"/>
      <c r="T54" s="1016"/>
      <c r="U54" s="1016"/>
      <c r="V54" s="1016"/>
      <c r="W54" s="1016"/>
      <c r="X54" s="1016"/>
      <c r="Y54" s="1016"/>
      <c r="Z54" s="1016"/>
    </row>
    <row r="55" spans="1:26" ht="10.5" customHeight="1">
      <c r="A55" s="4"/>
      <c r="B55" s="8"/>
      <c r="C55" s="989" t="s">
        <v>568</v>
      </c>
      <c r="D55" s="312"/>
      <c r="E55" s="4"/>
      <c r="F55" s="1012">
        <v>73</v>
      </c>
      <c r="G55" s="1012"/>
      <c r="H55" s="1012">
        <v>42</v>
      </c>
      <c r="I55" s="1012"/>
      <c r="J55" s="1012">
        <v>56</v>
      </c>
      <c r="K55" s="1012"/>
      <c r="L55" s="1012">
        <v>118</v>
      </c>
      <c r="M55" s="1012"/>
      <c r="N55" s="1012">
        <v>55</v>
      </c>
      <c r="O55" s="8"/>
      <c r="P55" s="30"/>
    </row>
    <row r="56" spans="1:26" s="290" customFormat="1" ht="10.5" customHeight="1">
      <c r="A56" s="291"/>
      <c r="B56" s="293"/>
      <c r="C56" s="989" t="s">
        <v>569</v>
      </c>
      <c r="D56" s="312"/>
      <c r="E56" s="291"/>
      <c r="F56" s="1012">
        <v>5012</v>
      </c>
      <c r="G56" s="1012"/>
      <c r="H56" s="1012">
        <v>1817</v>
      </c>
      <c r="I56" s="1012"/>
      <c r="J56" s="1012">
        <v>3497</v>
      </c>
      <c r="K56" s="1012"/>
      <c r="L56" s="1012">
        <v>8119</v>
      </c>
      <c r="M56" s="1012"/>
      <c r="N56" s="1012">
        <v>10276</v>
      </c>
      <c r="O56" s="8"/>
      <c r="P56" s="30"/>
      <c r="Q56" s="1010"/>
      <c r="R56" s="1010"/>
      <c r="S56" s="1010"/>
      <c r="T56" s="1010"/>
      <c r="U56" s="1010"/>
      <c r="V56" s="1010"/>
      <c r="W56" s="1010"/>
      <c r="X56" s="1010"/>
      <c r="Y56" s="1010"/>
      <c r="Z56" s="1010"/>
    </row>
    <row r="57" spans="1:26" s="290" customFormat="1" ht="12" customHeight="1">
      <c r="A57" s="291"/>
      <c r="B57" s="293"/>
      <c r="C57" s="1175" t="s">
        <v>663</v>
      </c>
      <c r="D57" s="1175"/>
      <c r="E57" s="443"/>
      <c r="F57" s="1012">
        <v>643</v>
      </c>
      <c r="G57" s="1012"/>
      <c r="H57" s="1012">
        <v>294</v>
      </c>
      <c r="I57" s="1012"/>
      <c r="J57" s="1012">
        <v>809</v>
      </c>
      <c r="K57" s="1012"/>
      <c r="L57" s="1012">
        <v>1719</v>
      </c>
      <c r="M57" s="1012"/>
      <c r="N57" s="1012">
        <v>462</v>
      </c>
      <c r="O57" s="8"/>
      <c r="P57" s="30"/>
      <c r="Q57" s="1010"/>
      <c r="R57" s="1010"/>
      <c r="S57" s="1010"/>
      <c r="T57" s="1010"/>
      <c r="U57" s="1010"/>
      <c r="V57" s="1010"/>
      <c r="W57" s="1010"/>
      <c r="X57" s="1010"/>
      <c r="Y57" s="1010"/>
      <c r="Z57" s="1010"/>
    </row>
    <row r="58" spans="1:26" s="290" customFormat="1" ht="12" customHeight="1">
      <c r="A58" s="291"/>
      <c r="B58" s="293"/>
      <c r="C58" s="1175" t="s">
        <v>664</v>
      </c>
      <c r="D58" s="1175"/>
      <c r="E58" s="443"/>
      <c r="F58" s="1018">
        <f>619+10+15</f>
        <v>644</v>
      </c>
      <c r="G58" s="1018"/>
      <c r="H58" s="1018">
        <f>281+8+5</f>
        <v>294</v>
      </c>
      <c r="I58" s="1018"/>
      <c r="J58" s="1018">
        <f>749+58+2</f>
        <v>809</v>
      </c>
      <c r="K58" s="1018"/>
      <c r="L58" s="1018">
        <f>1718+1</f>
        <v>1719</v>
      </c>
      <c r="M58" s="1018"/>
      <c r="N58" s="1018">
        <v>462</v>
      </c>
      <c r="O58" s="8"/>
      <c r="P58" s="30"/>
      <c r="Q58" s="1010"/>
      <c r="R58" s="1010"/>
      <c r="S58" s="1010"/>
      <c r="T58" s="1010"/>
      <c r="U58" s="1010"/>
      <c r="V58" s="1010"/>
      <c r="W58" s="1010"/>
      <c r="X58" s="1010"/>
      <c r="Y58" s="1010"/>
      <c r="Z58" s="1010"/>
    </row>
    <row r="59" spans="1:26" s="947" customFormat="1" ht="9" customHeight="1">
      <c r="A59" s="943"/>
      <c r="B59" s="1014"/>
      <c r="C59" s="982" t="s">
        <v>574</v>
      </c>
      <c r="E59" s="943"/>
      <c r="F59" s="1019"/>
      <c r="G59" s="1019"/>
      <c r="H59" s="1019"/>
      <c r="I59" s="1019"/>
      <c r="J59" s="1019"/>
      <c r="K59" s="1019"/>
      <c r="L59" s="1019"/>
      <c r="M59" s="1019"/>
      <c r="N59" s="1019"/>
      <c r="O59" s="387"/>
      <c r="P59" s="935"/>
      <c r="Q59" s="1016"/>
      <c r="R59" s="1016"/>
      <c r="S59" s="1016"/>
      <c r="T59" s="1016"/>
      <c r="U59" s="1016"/>
      <c r="V59" s="1016"/>
      <c r="W59" s="1016"/>
      <c r="X59" s="1016"/>
      <c r="Y59" s="1016"/>
      <c r="Z59" s="1016"/>
    </row>
    <row r="60" spans="1:26" ht="10.5" customHeight="1">
      <c r="A60" s="4"/>
      <c r="B60" s="8"/>
      <c r="C60" s="989" t="s">
        <v>568</v>
      </c>
      <c r="D60" s="312"/>
      <c r="E60" s="4"/>
      <c r="F60" s="1012">
        <v>1</v>
      </c>
      <c r="G60" s="1012"/>
      <c r="H60" s="1012">
        <v>2</v>
      </c>
      <c r="I60" s="1012"/>
      <c r="J60" s="1012">
        <v>3</v>
      </c>
      <c r="K60" s="1012"/>
      <c r="L60" s="1012">
        <v>8</v>
      </c>
      <c r="M60" s="1012"/>
      <c r="N60" s="1012">
        <v>1</v>
      </c>
      <c r="O60" s="8"/>
      <c r="P60" s="30"/>
    </row>
    <row r="61" spans="1:26" s="290" customFormat="1" ht="10.5" customHeight="1">
      <c r="A61" s="291"/>
      <c r="B61" s="293"/>
      <c r="C61" s="989" t="s">
        <v>569</v>
      </c>
      <c r="D61" s="312"/>
      <c r="E61" s="291"/>
      <c r="F61" s="1012">
        <v>45</v>
      </c>
      <c r="G61" s="1012"/>
      <c r="H61" s="1012">
        <v>78</v>
      </c>
      <c r="I61" s="1012"/>
      <c r="J61" s="1012">
        <v>43</v>
      </c>
      <c r="K61" s="1012"/>
      <c r="L61" s="1012">
        <v>281</v>
      </c>
      <c r="M61" s="1012"/>
      <c r="N61" s="1012">
        <v>18</v>
      </c>
      <c r="O61" s="8"/>
      <c r="P61" s="30"/>
      <c r="Q61" s="1010"/>
      <c r="R61" s="1010"/>
      <c r="S61" s="1010"/>
      <c r="T61" s="1010"/>
      <c r="U61" s="1010"/>
      <c r="V61" s="1010"/>
      <c r="W61" s="1010"/>
      <c r="X61" s="1010"/>
      <c r="Y61" s="1010"/>
      <c r="Z61" s="1010"/>
    </row>
    <row r="62" spans="1:26" s="290" customFormat="1" ht="12" customHeight="1">
      <c r="A62" s="291"/>
      <c r="B62" s="293"/>
      <c r="C62" s="1175" t="s">
        <v>663</v>
      </c>
      <c r="D62" s="443"/>
      <c r="E62" s="291"/>
      <c r="F62" s="1012">
        <v>14</v>
      </c>
      <c r="G62" s="1012"/>
      <c r="H62" s="1012">
        <v>29</v>
      </c>
      <c r="I62" s="1012"/>
      <c r="J62" s="1012">
        <v>16</v>
      </c>
      <c r="K62" s="1012"/>
      <c r="L62" s="1012">
        <v>84</v>
      </c>
      <c r="M62" s="1012"/>
      <c r="N62" s="1012">
        <v>18</v>
      </c>
      <c r="O62" s="8"/>
      <c r="P62" s="30"/>
      <c r="Q62" s="1010"/>
      <c r="R62" s="1010"/>
      <c r="S62" s="1010"/>
      <c r="T62" s="1010"/>
      <c r="U62" s="1010"/>
      <c r="V62" s="1010"/>
      <c r="W62" s="1010"/>
      <c r="X62" s="1010"/>
      <c r="Y62" s="1010"/>
      <c r="Z62" s="1010"/>
    </row>
    <row r="63" spans="1:26" s="290" customFormat="1" ht="12" customHeight="1">
      <c r="A63" s="291"/>
      <c r="B63" s="293"/>
      <c r="C63" s="1175" t="s">
        <v>664</v>
      </c>
      <c r="D63" s="443"/>
      <c r="E63" s="291"/>
      <c r="F63" s="1012">
        <v>14</v>
      </c>
      <c r="G63" s="1018"/>
      <c r="H63" s="1012">
        <f>28+1</f>
        <v>29</v>
      </c>
      <c r="I63" s="1018"/>
      <c r="J63" s="1012">
        <v>16</v>
      </c>
      <c r="K63" s="1018"/>
      <c r="L63" s="1012">
        <v>84</v>
      </c>
      <c r="M63" s="1018"/>
      <c r="N63" s="1012">
        <v>18</v>
      </c>
      <c r="O63" s="8"/>
      <c r="P63" s="30"/>
      <c r="Q63" s="1010"/>
      <c r="R63" s="1010"/>
      <c r="S63" s="1010"/>
      <c r="T63" s="1010"/>
      <c r="U63" s="1010"/>
      <c r="V63" s="1010"/>
      <c r="W63" s="1010"/>
      <c r="X63" s="1010"/>
      <c r="Y63" s="1010"/>
      <c r="Z63" s="1010"/>
    </row>
    <row r="64" spans="1:26" s="947" customFormat="1" ht="9" customHeight="1">
      <c r="A64" s="943"/>
      <c r="B64" s="1014"/>
      <c r="C64" s="982" t="s">
        <v>575</v>
      </c>
      <c r="E64" s="943"/>
      <c r="F64" s="1019"/>
      <c r="G64" s="1019"/>
      <c r="H64" s="1019"/>
      <c r="I64" s="1019"/>
      <c r="J64" s="1019"/>
      <c r="K64" s="1019"/>
      <c r="L64" s="1019"/>
      <c r="M64" s="1019"/>
      <c r="N64" s="1019"/>
      <c r="O64" s="387"/>
      <c r="P64" s="935"/>
      <c r="Q64" s="1016"/>
      <c r="R64" s="1016"/>
      <c r="S64" s="1016"/>
      <c r="T64" s="1016"/>
      <c r="U64" s="1016"/>
      <c r="V64" s="1016"/>
      <c r="W64" s="1016"/>
      <c r="X64" s="1016"/>
      <c r="Y64" s="1016"/>
      <c r="Z64" s="1016"/>
    </row>
    <row r="65" spans="1:39" ht="10.5" customHeight="1">
      <c r="A65" s="4"/>
      <c r="B65" s="8"/>
      <c r="C65" s="989" t="s">
        <v>568</v>
      </c>
      <c r="D65" s="312"/>
      <c r="E65" s="4"/>
      <c r="F65" s="1012">
        <v>10</v>
      </c>
      <c r="G65" s="1012"/>
      <c r="H65" s="1012">
        <v>1</v>
      </c>
      <c r="I65" s="1012"/>
      <c r="J65" s="1012">
        <v>5</v>
      </c>
      <c r="K65" s="1012"/>
      <c r="L65" s="1012">
        <v>4</v>
      </c>
      <c r="M65" s="1012"/>
      <c r="N65" s="1012">
        <v>6</v>
      </c>
      <c r="O65" s="8"/>
      <c r="P65" s="30"/>
    </row>
    <row r="66" spans="1:39" s="290" customFormat="1" ht="10.5" customHeight="1">
      <c r="A66" s="291"/>
      <c r="B66" s="293"/>
      <c r="C66" s="989" t="s">
        <v>569</v>
      </c>
      <c r="D66" s="312"/>
      <c r="E66" s="291"/>
      <c r="F66" s="1012">
        <v>207</v>
      </c>
      <c r="G66" s="1012"/>
      <c r="H66" s="1012">
        <v>46</v>
      </c>
      <c r="I66" s="1012"/>
      <c r="J66" s="1012">
        <v>100</v>
      </c>
      <c r="K66" s="1012"/>
      <c r="L66" s="1012">
        <v>145</v>
      </c>
      <c r="M66" s="1012"/>
      <c r="N66" s="1012">
        <v>62</v>
      </c>
      <c r="O66" s="8"/>
      <c r="P66" s="30"/>
      <c r="Q66" s="1010"/>
      <c r="R66" s="1010"/>
      <c r="S66" s="1010"/>
      <c r="T66" s="1010"/>
      <c r="U66" s="1010"/>
      <c r="V66" s="1010"/>
      <c r="W66" s="1010"/>
      <c r="X66" s="1010"/>
      <c r="Y66" s="1010"/>
      <c r="Z66" s="1010"/>
    </row>
    <row r="67" spans="1:39" s="290" customFormat="1" ht="12" customHeight="1">
      <c r="A67" s="291"/>
      <c r="B67" s="293"/>
      <c r="C67" s="1175" t="s">
        <v>663</v>
      </c>
      <c r="D67" s="443"/>
      <c r="E67" s="291"/>
      <c r="F67" s="1012">
        <v>69</v>
      </c>
      <c r="G67" s="1012"/>
      <c r="H67" s="1012">
        <v>5</v>
      </c>
      <c r="I67" s="1012"/>
      <c r="J67" s="1012">
        <v>25</v>
      </c>
      <c r="K67" s="1012"/>
      <c r="L67" s="1012">
        <v>81</v>
      </c>
      <c r="M67" s="1012"/>
      <c r="N67" s="1012">
        <v>33</v>
      </c>
      <c r="O67" s="8"/>
      <c r="P67" s="30"/>
      <c r="Q67" s="1010"/>
      <c r="R67" s="1010"/>
      <c r="S67" s="1010"/>
      <c r="T67" s="1010"/>
      <c r="U67" s="1010"/>
      <c r="V67" s="1010"/>
      <c r="W67" s="1010"/>
      <c r="X67" s="1010"/>
      <c r="Y67" s="1010"/>
      <c r="Z67" s="1010"/>
    </row>
    <row r="68" spans="1:39" s="290" customFormat="1" ht="12" customHeight="1">
      <c r="A68" s="291"/>
      <c r="B68" s="293"/>
      <c r="C68" s="1175" t="s">
        <v>664</v>
      </c>
      <c r="D68" s="443"/>
      <c r="E68" s="291"/>
      <c r="F68" s="1012">
        <v>69</v>
      </c>
      <c r="G68" s="1018"/>
      <c r="H68" s="1012">
        <v>5</v>
      </c>
      <c r="I68" s="1018"/>
      <c r="J68" s="1012">
        <v>25</v>
      </c>
      <c r="K68" s="1018"/>
      <c r="L68" s="1012">
        <v>81</v>
      </c>
      <c r="M68" s="1018"/>
      <c r="N68" s="1012">
        <v>33</v>
      </c>
      <c r="O68" s="8"/>
      <c r="P68" s="30"/>
      <c r="Q68" s="1010"/>
      <c r="R68" s="1010"/>
      <c r="S68" s="1010"/>
      <c r="T68" s="1010"/>
      <c r="U68" s="1010"/>
      <c r="V68" s="1010"/>
      <c r="W68" s="1010"/>
      <c r="X68" s="1010"/>
      <c r="Y68" s="1010"/>
      <c r="Z68" s="1010"/>
    </row>
    <row r="69" spans="1:39" ht="2.25" customHeight="1">
      <c r="A69" s="4"/>
      <c r="B69" s="8"/>
      <c r="C69" s="304"/>
      <c r="D69" s="1592"/>
      <c r="E69" s="1592"/>
      <c r="F69" s="1592"/>
      <c r="G69" s="1592"/>
      <c r="H69" s="1592"/>
      <c r="I69" s="1592"/>
      <c r="J69" s="1592"/>
      <c r="K69" s="1020"/>
      <c r="L69" s="1020"/>
      <c r="M69" s="1020"/>
      <c r="N69" s="1020"/>
      <c r="O69" s="20"/>
      <c r="P69" s="18"/>
      <c r="Q69" s="1021"/>
      <c r="R69" s="1021"/>
      <c r="S69" s="1022"/>
      <c r="T69" s="1022"/>
      <c r="U69" s="1021"/>
      <c r="V69" s="1021"/>
      <c r="W69" s="1021"/>
      <c r="X69" s="1021"/>
      <c r="Y69" s="1021"/>
      <c r="Z69" s="1021"/>
      <c r="AA69" s="1023"/>
      <c r="AB69" s="1023"/>
      <c r="AC69" s="1526"/>
      <c r="AD69" s="1526"/>
      <c r="AE69" s="1526"/>
      <c r="AF69" s="985"/>
      <c r="AG69" s="985"/>
      <c r="AH69" s="985"/>
      <c r="AI69" s="985"/>
      <c r="AJ69" s="985"/>
      <c r="AK69" s="985"/>
      <c r="AL69" s="985"/>
      <c r="AM69" s="985" t="s">
        <v>103</v>
      </c>
    </row>
    <row r="70" spans="1:39" ht="13.5" customHeight="1">
      <c r="A70" s="4"/>
      <c r="B70" s="8"/>
      <c r="C70" s="999" t="s">
        <v>383</v>
      </c>
      <c r="D70" s="1000"/>
      <c r="E70" s="1001"/>
      <c r="F70" s="1001"/>
      <c r="G70" s="1001"/>
      <c r="H70" s="1001"/>
      <c r="I70" s="1001"/>
      <c r="J70" s="1001"/>
      <c r="K70" s="1001"/>
      <c r="L70" s="1001"/>
      <c r="M70" s="1001"/>
      <c r="N70" s="1002"/>
      <c r="O70" s="20"/>
      <c r="P70" s="1024"/>
      <c r="Q70" s="1025"/>
      <c r="R70" s="1025"/>
      <c r="S70" s="1025"/>
      <c r="T70" s="1025"/>
      <c r="U70" s="1025"/>
      <c r="V70" s="1025"/>
      <c r="W70" s="1025"/>
      <c r="X70" s="1025"/>
      <c r="Y70" s="1025"/>
      <c r="Z70" s="1025"/>
      <c r="AA70" s="1024"/>
      <c r="AB70" s="1024"/>
      <c r="AC70" s="1024"/>
      <c r="AD70" s="1024"/>
      <c r="AE70" s="1024"/>
      <c r="AF70" s="1024"/>
      <c r="AG70" s="1024"/>
      <c r="AH70" s="1024"/>
      <c r="AI70" s="1024"/>
      <c r="AJ70" s="1024"/>
      <c r="AK70" s="1024"/>
      <c r="AL70" s="1024"/>
      <c r="AM70" s="1024"/>
    </row>
    <row r="71" spans="1:39" ht="3.75" customHeight="1">
      <c r="A71" s="4"/>
      <c r="B71" s="8"/>
      <c r="C71" s="1026"/>
      <c r="D71" s="1027"/>
      <c r="E71" s="1024"/>
      <c r="F71" s="1024"/>
      <c r="G71" s="1024"/>
      <c r="H71" s="1024"/>
      <c r="I71" s="1024"/>
      <c r="J71" s="1024"/>
      <c r="K71" s="1024"/>
      <c r="L71" s="1024"/>
      <c r="M71" s="1024"/>
      <c r="N71" s="1024"/>
      <c r="O71" s="20"/>
      <c r="P71" s="1024"/>
      <c r="Q71" s="1025"/>
      <c r="R71" s="1025"/>
      <c r="S71" s="1025"/>
      <c r="T71" s="1025"/>
      <c r="U71" s="1025"/>
      <c r="V71" s="1025"/>
      <c r="W71" s="1025"/>
      <c r="X71" s="1025"/>
      <c r="Y71" s="1025"/>
      <c r="Z71" s="1025"/>
      <c r="AA71" s="1024"/>
      <c r="AB71" s="1024"/>
      <c r="AC71" s="1024"/>
      <c r="AD71" s="1024"/>
      <c r="AE71" s="1024"/>
      <c r="AF71" s="1024"/>
      <c r="AG71" s="1024"/>
      <c r="AH71" s="1024"/>
      <c r="AI71" s="1024"/>
      <c r="AJ71" s="1024"/>
      <c r="AK71" s="1024"/>
      <c r="AL71" s="1024"/>
      <c r="AM71" s="1024"/>
    </row>
    <row r="72" spans="1:39" ht="12.75" customHeight="1">
      <c r="A72" s="4"/>
      <c r="B72" s="8"/>
      <c r="C72" s="1581" t="s">
        <v>321</v>
      </c>
      <c r="D72" s="1582"/>
      <c r="E72" s="1023"/>
      <c r="F72" s="303">
        <v>2007</v>
      </c>
      <c r="G72" s="985"/>
      <c r="H72" s="303">
        <v>2008</v>
      </c>
      <c r="I72" s="985"/>
      <c r="J72" s="303">
        <v>2009</v>
      </c>
      <c r="K72" s="985"/>
      <c r="L72" s="303">
        <v>2010</v>
      </c>
      <c r="M72" s="985"/>
      <c r="N72" s="303">
        <v>2011</v>
      </c>
      <c r="O72" s="20"/>
      <c r="P72" s="8"/>
      <c r="Q72" s="995"/>
      <c r="R72" s="995"/>
      <c r="S72" s="995"/>
      <c r="T72" s="995"/>
      <c r="U72" s="995"/>
      <c r="V72" s="995"/>
      <c r="W72" s="995"/>
      <c r="X72" s="995"/>
      <c r="Y72" s="995"/>
      <c r="Z72" s="995"/>
      <c r="AA72" s="1"/>
      <c r="AB72" s="1"/>
      <c r="AC72" s="1"/>
      <c r="AD72" s="1"/>
      <c r="AE72" s="1"/>
      <c r="AF72" s="1"/>
      <c r="AG72" s="1"/>
      <c r="AH72" s="1"/>
      <c r="AI72" s="1"/>
      <c r="AJ72" s="1"/>
      <c r="AK72" s="1"/>
      <c r="AL72" s="1"/>
      <c r="AM72" s="1"/>
    </row>
    <row r="73" spans="1:39" ht="11.25" customHeight="1">
      <c r="A73" s="4"/>
      <c r="B73" s="8"/>
      <c r="C73" s="989" t="s">
        <v>568</v>
      </c>
      <c r="D73" s="989"/>
      <c r="E73" s="1023"/>
      <c r="F73" s="1017">
        <v>155</v>
      </c>
      <c r="G73" s="991"/>
      <c r="H73" s="1017">
        <v>231</v>
      </c>
      <c r="I73" s="991"/>
      <c r="J73" s="1017">
        <v>379</v>
      </c>
      <c r="K73" s="991"/>
      <c r="L73" s="1017">
        <v>294</v>
      </c>
      <c r="M73" s="991"/>
      <c r="N73" s="1017">
        <v>641</v>
      </c>
      <c r="O73" s="20"/>
      <c r="P73" s="8"/>
      <c r="Q73" s="995"/>
      <c r="R73" s="995"/>
      <c r="S73" s="995"/>
      <c r="T73" s="995"/>
      <c r="U73" s="995"/>
      <c r="V73" s="995"/>
      <c r="W73" s="995"/>
      <c r="X73" s="995"/>
      <c r="Y73" s="995"/>
      <c r="Z73" s="995"/>
      <c r="AA73" s="1"/>
      <c r="AB73" s="1"/>
      <c r="AC73" s="1"/>
      <c r="AD73" s="1"/>
      <c r="AE73" s="1"/>
      <c r="AF73" s="1"/>
      <c r="AG73" s="1"/>
      <c r="AH73" s="1"/>
      <c r="AI73" s="1"/>
      <c r="AJ73" s="1"/>
      <c r="AK73" s="1"/>
      <c r="AL73" s="1"/>
      <c r="AM73" s="1"/>
    </row>
    <row r="74" spans="1:39" ht="10.5" customHeight="1">
      <c r="A74" s="4"/>
      <c r="B74" s="8"/>
      <c r="C74" s="989" t="s">
        <v>569</v>
      </c>
      <c r="D74" s="989"/>
      <c r="E74" s="1023"/>
      <c r="F74" s="1017">
        <v>17526</v>
      </c>
      <c r="G74" s="991"/>
      <c r="H74" s="1017">
        <v>15312</v>
      </c>
      <c r="I74" s="991"/>
      <c r="J74" s="1017">
        <v>37591</v>
      </c>
      <c r="K74" s="991"/>
      <c r="L74" s="1017">
        <v>22480</v>
      </c>
      <c r="M74" s="991"/>
      <c r="N74" s="1017">
        <v>34777</v>
      </c>
      <c r="O74" s="20"/>
      <c r="P74" s="8"/>
    </row>
    <row r="75" spans="1:39" ht="12" customHeight="1">
      <c r="A75" s="4"/>
      <c r="B75" s="8"/>
      <c r="C75" s="1175" t="s">
        <v>663</v>
      </c>
      <c r="D75" s="443"/>
      <c r="E75" s="1023"/>
      <c r="F75" s="1017">
        <v>2687</v>
      </c>
      <c r="G75" s="991"/>
      <c r="H75" s="1017">
        <v>3743</v>
      </c>
      <c r="I75" s="991"/>
      <c r="J75" s="1017">
        <v>5814</v>
      </c>
      <c r="K75" s="991"/>
      <c r="L75" s="1017">
        <v>3729</v>
      </c>
      <c r="M75" s="991"/>
      <c r="N75" s="1017">
        <v>6922</v>
      </c>
      <c r="O75" s="20"/>
      <c r="P75" s="8"/>
    </row>
    <row r="76" spans="1:39" ht="12" customHeight="1">
      <c r="A76" s="4"/>
      <c r="B76" s="8"/>
      <c r="C76" s="1175" t="s">
        <v>664</v>
      </c>
      <c r="D76" s="443"/>
      <c r="E76" s="1023"/>
      <c r="F76" s="1017">
        <f t="shared" ref="F76:N76" si="0">SUM(F77:F79)</f>
        <v>2625</v>
      </c>
      <c r="G76" s="991">
        <f t="shared" si="0"/>
        <v>0</v>
      </c>
      <c r="H76" s="1017">
        <f t="shared" si="0"/>
        <v>3745</v>
      </c>
      <c r="I76" s="991">
        <f t="shared" si="0"/>
        <v>0</v>
      </c>
      <c r="J76" s="1017">
        <f t="shared" si="0"/>
        <v>5779</v>
      </c>
      <c r="K76" s="991">
        <f t="shared" si="0"/>
        <v>0</v>
      </c>
      <c r="L76" s="1017">
        <f t="shared" si="0"/>
        <v>3729</v>
      </c>
      <c r="M76" s="991">
        <f t="shared" si="0"/>
        <v>0</v>
      </c>
      <c r="N76" s="1017">
        <f t="shared" si="0"/>
        <v>6923</v>
      </c>
      <c r="O76" s="20"/>
      <c r="P76" s="8"/>
    </row>
    <row r="77" spans="1:39" ht="10.5" customHeight="1">
      <c r="A77" s="4"/>
      <c r="B77" s="8"/>
      <c r="C77" s="304"/>
      <c r="D77" s="372" t="s">
        <v>578</v>
      </c>
      <c r="E77" s="1023"/>
      <c r="F77" s="1018">
        <v>2289</v>
      </c>
      <c r="G77" s="991"/>
      <c r="H77" s="1018">
        <v>3538</v>
      </c>
      <c r="I77" s="991"/>
      <c r="J77" s="1018">
        <v>5522</v>
      </c>
      <c r="K77" s="991"/>
      <c r="L77" s="1018">
        <v>3462</v>
      </c>
      <c r="M77" s="991"/>
      <c r="N77" s="1018">
        <v>6526</v>
      </c>
      <c r="O77" s="20"/>
      <c r="P77" s="8"/>
    </row>
    <row r="78" spans="1:39" ht="10.5" customHeight="1">
      <c r="A78" s="4"/>
      <c r="B78" s="8"/>
      <c r="C78" s="304"/>
      <c r="D78" s="372" t="s">
        <v>579</v>
      </c>
      <c r="E78" s="1023"/>
      <c r="F78" s="1018">
        <v>224</v>
      </c>
      <c r="G78" s="991"/>
      <c r="H78" s="1018">
        <v>167</v>
      </c>
      <c r="I78" s="991"/>
      <c r="J78" s="1018">
        <v>208</v>
      </c>
      <c r="K78" s="991"/>
      <c r="L78" s="1018">
        <v>73</v>
      </c>
      <c r="M78" s="991"/>
      <c r="N78" s="1018">
        <v>224</v>
      </c>
      <c r="O78" s="8"/>
      <c r="P78" s="30"/>
    </row>
    <row r="79" spans="1:39" ht="10.5" customHeight="1">
      <c r="A79" s="4"/>
      <c r="B79" s="8"/>
      <c r="C79" s="304"/>
      <c r="D79" s="372" t="s">
        <v>580</v>
      </c>
      <c r="E79" s="1023"/>
      <c r="F79" s="1018">
        <v>112</v>
      </c>
      <c r="G79" s="991"/>
      <c r="H79" s="1018">
        <v>40</v>
      </c>
      <c r="I79" s="991"/>
      <c r="J79" s="1018">
        <v>49</v>
      </c>
      <c r="K79" s="991"/>
      <c r="L79" s="1018">
        <v>194</v>
      </c>
      <c r="M79" s="991"/>
      <c r="N79" s="1018">
        <v>173</v>
      </c>
      <c r="O79" s="8"/>
      <c r="P79" s="30"/>
    </row>
    <row r="80" spans="1:39" ht="21.75" hidden="1" customHeight="1" thickBot="1">
      <c r="A80" s="4"/>
      <c r="B80" s="8"/>
      <c r="C80" s="304"/>
      <c r="D80" s="1020"/>
      <c r="E80" s="1020"/>
      <c r="F80" s="1020"/>
      <c r="G80" s="1020"/>
      <c r="H80" s="1020"/>
      <c r="I80" s="1020"/>
      <c r="J80" s="1020"/>
      <c r="K80" s="1020"/>
      <c r="L80" s="1020"/>
      <c r="M80" s="1020"/>
      <c r="N80" s="985" t="s">
        <v>103</v>
      </c>
      <c r="O80" s="8"/>
      <c r="P80" s="30"/>
    </row>
    <row r="81" spans="1:26" ht="13.5" hidden="1" customHeight="1" thickBot="1">
      <c r="A81" s="4"/>
      <c r="B81" s="8"/>
      <c r="C81" s="358" t="s">
        <v>581</v>
      </c>
      <c r="D81" s="472"/>
      <c r="E81" s="472"/>
      <c r="F81" s="472"/>
      <c r="G81" s="472"/>
      <c r="H81" s="472"/>
      <c r="I81" s="472"/>
      <c r="J81" s="472"/>
      <c r="K81" s="472"/>
      <c r="L81" s="472"/>
      <c r="M81" s="472"/>
      <c r="N81" s="473"/>
      <c r="O81" s="8"/>
      <c r="P81" s="30"/>
    </row>
    <row r="82" spans="1:26" ht="4.5" hidden="1" customHeight="1">
      <c r="A82" s="4"/>
      <c r="B82" s="8"/>
      <c r="C82" s="8"/>
      <c r="D82" s="8"/>
      <c r="E82" s="8"/>
      <c r="F82" s="611"/>
      <c r="G82" s="611"/>
      <c r="H82" s="611"/>
      <c r="I82" s="611"/>
      <c r="J82" s="611"/>
      <c r="K82" s="611"/>
      <c r="L82" s="611"/>
      <c r="M82" s="611"/>
      <c r="N82" s="611"/>
      <c r="O82" s="8"/>
      <c r="P82" s="30"/>
    </row>
    <row r="83" spans="1:26" s="12" customFormat="1" ht="13.5" hidden="1" customHeight="1">
      <c r="A83" s="11"/>
      <c r="B83" s="21"/>
      <c r="C83" s="999" t="s">
        <v>566</v>
      </c>
      <c r="D83" s="1000"/>
      <c r="E83" s="1001"/>
      <c r="F83" s="1001"/>
      <c r="G83" s="1001"/>
      <c r="H83" s="1001"/>
      <c r="I83" s="1001"/>
      <c r="J83" s="1583"/>
      <c r="K83" s="1583"/>
      <c r="L83" s="1583"/>
      <c r="M83" s="1583"/>
      <c r="N83" s="1584"/>
      <c r="O83" s="8"/>
      <c r="P83" s="30"/>
      <c r="Q83" s="1004"/>
      <c r="R83" s="1004"/>
      <c r="S83" s="1004"/>
      <c r="T83" s="1004"/>
      <c r="U83" s="1004"/>
      <c r="V83" s="1004"/>
      <c r="W83" s="1004"/>
      <c r="X83" s="1004"/>
      <c r="Y83" s="1004"/>
      <c r="Z83" s="1004"/>
    </row>
    <row r="84" spans="1:26" ht="4.5" hidden="1" customHeight="1">
      <c r="A84" s="4"/>
      <c r="B84" s="8"/>
      <c r="C84" s="8"/>
      <c r="D84" s="8"/>
      <c r="E84" s="8"/>
      <c r="F84" s="611"/>
      <c r="G84" s="611"/>
      <c r="H84" s="611"/>
      <c r="I84" s="611"/>
      <c r="J84" s="611"/>
      <c r="K84" s="611"/>
      <c r="L84" s="611"/>
      <c r="M84" s="611"/>
      <c r="N84" s="611"/>
      <c r="O84" s="8"/>
      <c r="P84" s="30"/>
    </row>
    <row r="85" spans="1:26" ht="12" hidden="1" customHeight="1">
      <c r="A85" s="4"/>
      <c r="B85" s="8"/>
      <c r="C85" s="5"/>
      <c r="D85" s="994"/>
      <c r="E85" s="35"/>
      <c r="F85" s="1504">
        <v>2008</v>
      </c>
      <c r="G85" s="1504"/>
      <c r="H85" s="1504"/>
      <c r="I85" s="1504"/>
      <c r="J85" s="1504"/>
      <c r="K85" s="1504"/>
      <c r="L85" s="1504"/>
      <c r="M85" s="981"/>
      <c r="N85" s="983">
        <v>2009</v>
      </c>
      <c r="O85" s="8"/>
      <c r="P85" s="30"/>
    </row>
    <row r="86" spans="1:26" ht="12.75" hidden="1" customHeight="1">
      <c r="A86" s="4"/>
      <c r="B86" s="8"/>
      <c r="C86" s="5"/>
      <c r="D86" s="994"/>
      <c r="E86" s="4"/>
      <c r="F86" s="983" t="s">
        <v>379</v>
      </c>
      <c r="G86" s="986"/>
      <c r="H86" s="983" t="s">
        <v>380</v>
      </c>
      <c r="I86" s="981"/>
      <c r="J86" s="983" t="s">
        <v>381</v>
      </c>
      <c r="K86" s="986"/>
      <c r="L86" s="983" t="s">
        <v>378</v>
      </c>
      <c r="M86" s="981"/>
      <c r="N86" s="983" t="s">
        <v>582</v>
      </c>
      <c r="O86" s="8"/>
      <c r="P86" s="30"/>
    </row>
    <row r="87" spans="1:26" ht="12" hidden="1" customHeight="1">
      <c r="A87" s="4"/>
      <c r="B87" s="8"/>
      <c r="C87" s="982" t="s">
        <v>583</v>
      </c>
      <c r="D87" s="1028"/>
      <c r="E87" s="4"/>
      <c r="F87" s="1029"/>
      <c r="G87" s="1029"/>
      <c r="H87" s="1029"/>
      <c r="I87" s="1029"/>
      <c r="J87" s="1029"/>
      <c r="K87" s="1029"/>
      <c r="L87" s="1029"/>
      <c r="M87" s="1029"/>
      <c r="N87" s="1029"/>
      <c r="O87" s="8"/>
      <c r="P87" s="30"/>
    </row>
    <row r="88" spans="1:26" ht="13.5" hidden="1" customHeight="1">
      <c r="A88" s="4"/>
      <c r="B88" s="8"/>
      <c r="C88" s="621" t="s">
        <v>568</v>
      </c>
      <c r="D88" s="17"/>
      <c r="E88" s="4"/>
      <c r="F88" s="1009" t="s">
        <v>11</v>
      </c>
      <c r="G88" s="1029"/>
      <c r="H88" s="1009">
        <v>4</v>
      </c>
      <c r="I88" s="1009"/>
      <c r="J88" s="1009">
        <v>4</v>
      </c>
      <c r="K88" s="1009"/>
      <c r="L88" s="1009">
        <v>5</v>
      </c>
      <c r="M88" s="1009"/>
      <c r="N88" s="1009">
        <v>1</v>
      </c>
      <c r="O88" s="8"/>
      <c r="P88" s="30"/>
    </row>
    <row r="89" spans="1:26" s="612" customFormat="1" ht="13.5" hidden="1" customHeight="1">
      <c r="A89" s="619"/>
      <c r="B89" s="994"/>
      <c r="C89" s="989" t="s">
        <v>569</v>
      </c>
      <c r="D89" s="17"/>
      <c r="E89" s="619"/>
      <c r="F89" s="1009" t="s">
        <v>11</v>
      </c>
      <c r="G89" s="1030"/>
      <c r="H89" s="1009">
        <v>127</v>
      </c>
      <c r="I89" s="1009"/>
      <c r="J89" s="1009">
        <v>60</v>
      </c>
      <c r="K89" s="1009"/>
      <c r="L89" s="1009">
        <v>122</v>
      </c>
      <c r="M89" s="1009"/>
      <c r="N89" s="1009">
        <v>46</v>
      </c>
      <c r="O89" s="8"/>
      <c r="P89" s="30"/>
    </row>
    <row r="90" spans="1:26" s="1034" customFormat="1" ht="13.5" hidden="1" customHeight="1">
      <c r="A90" s="1031"/>
      <c r="B90" s="1032"/>
      <c r="C90" s="1585" t="s">
        <v>584</v>
      </c>
      <c r="D90" s="1585"/>
      <c r="E90" s="1031"/>
      <c r="F90" s="1009" t="s">
        <v>11</v>
      </c>
      <c r="G90" s="1033"/>
      <c r="H90" s="1009">
        <v>59</v>
      </c>
      <c r="I90" s="1009"/>
      <c r="J90" s="1009">
        <v>52</v>
      </c>
      <c r="K90" s="1009"/>
      <c r="L90" s="1009">
        <v>58</v>
      </c>
      <c r="M90" s="1009"/>
      <c r="N90" s="1009">
        <v>46</v>
      </c>
      <c r="O90" s="8"/>
      <c r="P90" s="30"/>
    </row>
    <row r="91" spans="1:26" s="612" customFormat="1" ht="3.75" hidden="1" customHeight="1">
      <c r="A91" s="619"/>
      <c r="B91" s="994"/>
      <c r="C91" s="17"/>
      <c r="D91" s="17"/>
      <c r="E91" s="619"/>
      <c r="F91" s="288"/>
      <c r="G91" s="1030"/>
      <c r="H91" s="288"/>
      <c r="I91" s="288"/>
      <c r="J91" s="288"/>
      <c r="K91" s="288"/>
      <c r="L91" s="288"/>
      <c r="M91" s="288"/>
      <c r="N91" s="288"/>
      <c r="O91" s="8"/>
      <c r="P91" s="30"/>
    </row>
    <row r="92" spans="1:26" s="612" customFormat="1" ht="12" hidden="1" customHeight="1">
      <c r="A92" s="619"/>
      <c r="B92" s="994"/>
      <c r="C92" s="982" t="s">
        <v>585</v>
      </c>
      <c r="D92" s="1035"/>
      <c r="E92" s="619"/>
      <c r="F92" s="288"/>
      <c r="G92" s="1030"/>
      <c r="H92" s="288"/>
      <c r="I92" s="288"/>
      <c r="J92" s="288"/>
      <c r="K92" s="288"/>
      <c r="L92" s="288"/>
      <c r="M92" s="288"/>
      <c r="N92" s="288"/>
      <c r="O92" s="8"/>
      <c r="P92" s="30"/>
    </row>
    <row r="93" spans="1:26" s="612" customFormat="1" ht="13.5" hidden="1" customHeight="1">
      <c r="A93" s="619"/>
      <c r="B93" s="994"/>
      <c r="C93" s="621" t="s">
        <v>568</v>
      </c>
      <c r="D93" s="17"/>
      <c r="E93" s="619"/>
      <c r="F93" s="1009">
        <v>5</v>
      </c>
      <c r="G93" s="1030"/>
      <c r="H93" s="1009">
        <v>5</v>
      </c>
      <c r="I93" s="1009"/>
      <c r="J93" s="1009">
        <v>4</v>
      </c>
      <c r="K93" s="1009"/>
      <c r="L93" s="1009">
        <v>9</v>
      </c>
      <c r="M93" s="1009"/>
      <c r="N93" s="1009">
        <v>1</v>
      </c>
      <c r="O93" s="8"/>
      <c r="P93" s="30"/>
    </row>
    <row r="94" spans="1:26" s="612" customFormat="1" ht="13.5" hidden="1" customHeight="1">
      <c r="A94" s="619"/>
      <c r="B94" s="994"/>
      <c r="C94" s="989" t="s">
        <v>569</v>
      </c>
      <c r="D94" s="17"/>
      <c r="E94" s="619"/>
      <c r="F94" s="1009">
        <v>334</v>
      </c>
      <c r="G94" s="1030"/>
      <c r="H94" s="1009">
        <v>849</v>
      </c>
      <c r="I94" s="1009"/>
      <c r="J94" s="1009">
        <v>35</v>
      </c>
      <c r="K94" s="1009"/>
      <c r="L94" s="1009">
        <v>986</v>
      </c>
      <c r="M94" s="1009"/>
      <c r="N94" s="1009">
        <v>21</v>
      </c>
      <c r="O94" s="8"/>
      <c r="P94" s="30"/>
    </row>
    <row r="95" spans="1:26" s="1034" customFormat="1" ht="13.5" hidden="1" customHeight="1">
      <c r="A95" s="1031"/>
      <c r="B95" s="1032"/>
      <c r="C95" s="1585" t="s">
        <v>586</v>
      </c>
      <c r="D95" s="1585"/>
      <c r="E95" s="1031"/>
      <c r="F95" s="1009">
        <v>120</v>
      </c>
      <c r="G95" s="1033"/>
      <c r="H95" s="1009">
        <v>171</v>
      </c>
      <c r="I95" s="1009"/>
      <c r="J95" s="1009">
        <v>35</v>
      </c>
      <c r="K95" s="1009"/>
      <c r="L95" s="1009">
        <v>717</v>
      </c>
      <c r="M95" s="1009"/>
      <c r="N95" s="1009">
        <v>13</v>
      </c>
      <c r="O95" s="8"/>
      <c r="P95" s="30"/>
    </row>
    <row r="96" spans="1:26" s="612" customFormat="1" ht="3.75" hidden="1" customHeight="1">
      <c r="A96" s="619"/>
      <c r="B96" s="994"/>
      <c r="C96" s="17"/>
      <c r="D96" s="17"/>
      <c r="E96" s="619"/>
      <c r="F96" s="288"/>
      <c r="G96" s="1030"/>
      <c r="H96" s="288"/>
      <c r="I96" s="288"/>
      <c r="J96" s="288"/>
      <c r="K96" s="288"/>
      <c r="L96" s="288"/>
      <c r="M96" s="288"/>
      <c r="N96" s="288"/>
      <c r="O96" s="8"/>
      <c r="P96" s="30"/>
    </row>
    <row r="97" spans="1:28" s="612" customFormat="1" ht="12" hidden="1" customHeight="1">
      <c r="A97" s="619"/>
      <c r="B97" s="994"/>
      <c r="C97" s="982" t="s">
        <v>587</v>
      </c>
      <c r="D97" s="1035"/>
      <c r="E97" s="619"/>
      <c r="F97" s="288"/>
      <c r="G97" s="1030"/>
      <c r="H97" s="288"/>
      <c r="I97" s="288"/>
      <c r="J97" s="288"/>
      <c r="K97" s="288"/>
      <c r="L97" s="288"/>
      <c r="M97" s="288"/>
      <c r="N97" s="288"/>
      <c r="O97" s="8"/>
      <c r="P97" s="30"/>
    </row>
    <row r="98" spans="1:28" s="612" customFormat="1" ht="14.25" hidden="1" customHeight="1">
      <c r="A98" s="619"/>
      <c r="B98" s="994"/>
      <c r="C98" s="621" t="s">
        <v>568</v>
      </c>
      <c r="D98" s="17"/>
      <c r="E98" s="619"/>
      <c r="F98" s="1009">
        <v>5</v>
      </c>
      <c r="G98" s="1030"/>
      <c r="H98" s="1009">
        <v>9</v>
      </c>
      <c r="I98" s="1009"/>
      <c r="J98" s="1009">
        <v>8</v>
      </c>
      <c r="K98" s="1009"/>
      <c r="L98" s="1009">
        <v>14</v>
      </c>
      <c r="M98" s="1009"/>
      <c r="N98" s="1009">
        <v>2</v>
      </c>
      <c r="O98" s="8"/>
      <c r="P98" s="30"/>
      <c r="Q98" s="1036"/>
      <c r="R98" s="1036"/>
      <c r="S98" s="1036"/>
      <c r="T98" s="1036"/>
      <c r="U98" s="1036"/>
      <c r="V98" s="1036"/>
      <c r="W98" s="1036"/>
      <c r="X98" s="1036"/>
      <c r="Y98" s="1036"/>
      <c r="Z98" s="1036"/>
      <c r="AA98" s="1036"/>
      <c r="AB98" s="1036"/>
    </row>
    <row r="99" spans="1:28" s="612" customFormat="1" ht="14.25" hidden="1" customHeight="1">
      <c r="A99" s="619"/>
      <c r="B99" s="994"/>
      <c r="C99" s="989" t="s">
        <v>569</v>
      </c>
      <c r="D99" s="17"/>
      <c r="E99" s="619"/>
      <c r="F99" s="1009">
        <v>334</v>
      </c>
      <c r="G99" s="1030"/>
      <c r="H99" s="1009">
        <v>976</v>
      </c>
      <c r="I99" s="1009"/>
      <c r="J99" s="1009">
        <v>95</v>
      </c>
      <c r="K99" s="1009"/>
      <c r="L99" s="1009">
        <v>1108</v>
      </c>
      <c r="M99" s="1009"/>
      <c r="N99" s="1009">
        <v>67</v>
      </c>
      <c r="O99" s="8"/>
      <c r="P99" s="30"/>
      <c r="Q99" s="1036"/>
      <c r="R99" s="1036"/>
      <c r="S99" s="1036"/>
      <c r="T99" s="1036"/>
      <c r="U99" s="1036"/>
      <c r="V99" s="1036"/>
      <c r="W99" s="1036"/>
      <c r="X99" s="1036"/>
      <c r="Y99" s="1036"/>
      <c r="Z99" s="1036"/>
      <c r="AA99" s="1036"/>
      <c r="AB99" s="1036"/>
    </row>
    <row r="100" spans="1:28" s="1034" customFormat="1" ht="14.25" hidden="1" customHeight="1">
      <c r="A100" s="1031"/>
      <c r="B100" s="1032"/>
      <c r="C100" s="1585" t="s">
        <v>588</v>
      </c>
      <c r="D100" s="1585"/>
      <c r="E100" s="1031"/>
      <c r="F100" s="1009">
        <v>120</v>
      </c>
      <c r="G100" s="1033"/>
      <c r="H100" s="1009">
        <v>230</v>
      </c>
      <c r="I100" s="1009"/>
      <c r="J100" s="1009">
        <v>87</v>
      </c>
      <c r="K100" s="1009"/>
      <c r="L100" s="1009">
        <v>775</v>
      </c>
      <c r="M100" s="1009"/>
      <c r="N100" s="1009">
        <v>59</v>
      </c>
      <c r="O100" s="8"/>
      <c r="P100" s="30"/>
      <c r="Q100" s="1037"/>
      <c r="R100" s="1037"/>
      <c r="S100" s="1037"/>
      <c r="T100" s="1037"/>
      <c r="U100" s="1037"/>
      <c r="V100" s="1037"/>
      <c r="W100" s="1037"/>
      <c r="X100" s="1037"/>
      <c r="Y100" s="1037"/>
      <c r="Z100" s="1037"/>
      <c r="AA100" s="1037"/>
      <c r="AB100" s="1037"/>
    </row>
    <row r="101" spans="1:28" ht="11.25" hidden="1" customHeight="1">
      <c r="A101" s="4"/>
      <c r="B101" s="8"/>
      <c r="C101" s="53"/>
      <c r="D101" s="18"/>
      <c r="E101" s="16"/>
      <c r="F101" s="611"/>
      <c r="G101" s="611"/>
      <c r="H101" s="611"/>
      <c r="I101" s="611"/>
      <c r="J101" s="611"/>
      <c r="K101" s="611"/>
      <c r="L101" s="611"/>
      <c r="M101" s="611"/>
      <c r="N101" s="611"/>
      <c r="O101" s="8"/>
      <c r="P101" s="30"/>
      <c r="Q101" s="997"/>
      <c r="R101" s="997"/>
      <c r="S101" s="997"/>
      <c r="T101" s="997"/>
      <c r="U101" s="997"/>
      <c r="V101" s="997"/>
      <c r="W101" s="997"/>
      <c r="X101" s="997"/>
      <c r="Y101" s="997"/>
      <c r="Z101" s="997"/>
      <c r="AA101" s="48"/>
      <c r="AB101" s="48"/>
    </row>
    <row r="102" spans="1:28" s="12" customFormat="1" ht="13.5" hidden="1" customHeight="1">
      <c r="A102" s="11"/>
      <c r="B102" s="21"/>
      <c r="C102" s="999" t="s">
        <v>589</v>
      </c>
      <c r="D102" s="1001"/>
      <c r="E102" s="1001"/>
      <c r="F102" s="1001"/>
      <c r="G102" s="1001"/>
      <c r="H102" s="1001"/>
      <c r="I102" s="1001"/>
      <c r="J102" s="1002"/>
      <c r="K102" s="1024"/>
      <c r="L102" s="1024"/>
      <c r="M102" s="1024"/>
      <c r="N102" s="1024"/>
      <c r="O102" s="8"/>
      <c r="P102" s="30"/>
      <c r="Q102" s="1003"/>
      <c r="R102" s="1003"/>
      <c r="S102" s="1003"/>
      <c r="T102" s="1003"/>
      <c r="U102" s="1003"/>
      <c r="V102" s="1003"/>
      <c r="W102" s="1003"/>
      <c r="X102" s="1003"/>
      <c r="Y102" s="1003"/>
      <c r="Z102" s="1003"/>
      <c r="AA102" s="111"/>
      <c r="AB102" s="111"/>
    </row>
    <row r="103" spans="1:28" s="12" customFormat="1" ht="3" hidden="1" customHeight="1">
      <c r="A103" s="11"/>
      <c r="B103" s="21"/>
      <c r="C103" s="1038"/>
      <c r="D103" s="1024"/>
      <c r="E103" s="1024"/>
      <c r="F103" s="1024"/>
      <c r="G103" s="1024"/>
      <c r="H103" s="1024"/>
      <c r="I103" s="1024"/>
      <c r="J103" s="1024"/>
      <c r="K103" s="1024"/>
      <c r="L103" s="1024"/>
      <c r="M103" s="1024"/>
      <c r="N103" s="1024"/>
      <c r="O103" s="8"/>
      <c r="P103" s="30"/>
      <c r="Q103" s="1003"/>
      <c r="R103" s="1003"/>
      <c r="S103" s="1003"/>
      <c r="T103" s="1003"/>
      <c r="U103" s="1003"/>
      <c r="V103" s="1003"/>
      <c r="W103" s="1003"/>
      <c r="X103" s="1003"/>
      <c r="Y103" s="1003"/>
      <c r="Z103" s="1003"/>
      <c r="AA103" s="111"/>
      <c r="AB103" s="111"/>
    </row>
    <row r="104" spans="1:28" s="618" customFormat="1" ht="11.25" hidden="1" customHeight="1">
      <c r="A104" s="613"/>
      <c r="B104" s="617"/>
      <c r="C104" s="53"/>
      <c r="D104" s="18"/>
      <c r="E104" s="1039"/>
      <c r="F104" s="1040" t="s">
        <v>590</v>
      </c>
      <c r="G104" s="1039"/>
      <c r="H104" s="1040" t="s">
        <v>400</v>
      </c>
      <c r="I104" s="1039"/>
      <c r="J104" s="1040" t="s">
        <v>401</v>
      </c>
      <c r="K104" s="302"/>
      <c r="L104" s="302"/>
      <c r="M104" s="302"/>
      <c r="N104" s="302"/>
      <c r="O104" s="8"/>
      <c r="P104" s="30"/>
      <c r="Q104" s="1041"/>
      <c r="R104" s="1041"/>
      <c r="S104" s="1041"/>
      <c r="T104" s="1041"/>
      <c r="U104" s="1041"/>
      <c r="V104" s="1041"/>
      <c r="W104" s="1041"/>
      <c r="X104" s="1041"/>
      <c r="Y104" s="1041"/>
      <c r="Z104" s="1041"/>
      <c r="AA104" s="1042"/>
      <c r="AB104" s="1042"/>
    </row>
    <row r="105" spans="1:28" s="618" customFormat="1" ht="11.25" hidden="1" customHeight="1">
      <c r="A105" s="613"/>
      <c r="B105" s="617"/>
      <c r="C105" s="982" t="s">
        <v>583</v>
      </c>
      <c r="D105" s="1028"/>
      <c r="E105" s="1043"/>
      <c r="F105" s="1044"/>
      <c r="G105" s="1044"/>
      <c r="H105" s="1044"/>
      <c r="I105" s="1044"/>
      <c r="J105" s="1044"/>
      <c r="K105" s="1044"/>
      <c r="L105" s="1044"/>
      <c r="M105" s="1044"/>
      <c r="N105" s="1044"/>
      <c r="O105" s="8"/>
      <c r="P105" s="30"/>
      <c r="Q105" s="1041"/>
      <c r="R105" s="1041"/>
      <c r="S105" s="1041"/>
      <c r="T105" s="1041"/>
      <c r="U105" s="1041"/>
      <c r="V105" s="1041"/>
      <c r="W105" s="1041"/>
      <c r="X105" s="1041"/>
      <c r="Y105" s="1041"/>
      <c r="Z105" s="1041"/>
      <c r="AA105" s="1042"/>
      <c r="AB105" s="1042"/>
    </row>
    <row r="106" spans="1:28" s="618" customFormat="1" ht="10.5" hidden="1" customHeight="1">
      <c r="A106" s="613"/>
      <c r="B106" s="617"/>
      <c r="C106" s="621" t="s">
        <v>568</v>
      </c>
      <c r="D106" s="17"/>
      <c r="E106" s="1045"/>
      <c r="F106" s="1046" t="s">
        <v>11</v>
      </c>
      <c r="G106" s="1046"/>
      <c r="H106" s="1046" t="s">
        <v>11</v>
      </c>
      <c r="I106" s="1046"/>
      <c r="J106" s="1046" t="s">
        <v>11</v>
      </c>
      <c r="K106" s="1046"/>
      <c r="L106" s="1046"/>
      <c r="M106" s="1046"/>
      <c r="N106" s="1046"/>
      <c r="O106" s="8"/>
      <c r="P106" s="30"/>
      <c r="Q106" s="1041"/>
      <c r="R106" s="1041"/>
      <c r="S106" s="1041"/>
      <c r="T106" s="1041"/>
      <c r="U106" s="1041"/>
      <c r="V106" s="1041"/>
      <c r="W106" s="1041"/>
      <c r="X106" s="1041"/>
      <c r="Y106" s="1041"/>
      <c r="Z106" s="1041"/>
      <c r="AA106" s="1042"/>
      <c r="AB106" s="1042"/>
    </row>
    <row r="107" spans="1:28" s="618" customFormat="1" ht="10.5" hidden="1" customHeight="1">
      <c r="A107" s="613"/>
      <c r="B107" s="617"/>
      <c r="C107" s="989" t="s">
        <v>569</v>
      </c>
      <c r="D107" s="17"/>
      <c r="E107" s="1045"/>
      <c r="F107" s="1046" t="s">
        <v>11</v>
      </c>
      <c r="G107" s="1046"/>
      <c r="H107" s="1046" t="s">
        <v>11</v>
      </c>
      <c r="I107" s="1046"/>
      <c r="J107" s="1046" t="s">
        <v>11</v>
      </c>
      <c r="K107" s="1046"/>
      <c r="L107" s="1046"/>
      <c r="M107" s="1046"/>
      <c r="N107" s="1046"/>
      <c r="O107" s="8"/>
      <c r="P107" s="30"/>
      <c r="Q107" s="1041"/>
      <c r="R107" s="1041"/>
      <c r="S107" s="1041"/>
      <c r="T107" s="1041"/>
      <c r="U107" s="1041"/>
      <c r="V107" s="1041"/>
      <c r="W107" s="1041"/>
      <c r="X107" s="1041"/>
      <c r="Y107" s="1041"/>
      <c r="Z107" s="1041"/>
      <c r="AA107" s="1042"/>
      <c r="AB107" s="1042"/>
    </row>
    <row r="108" spans="1:28" s="618" customFormat="1" ht="10.5" hidden="1" customHeight="1">
      <c r="A108" s="613"/>
      <c r="B108" s="617"/>
      <c r="C108" s="1585" t="s">
        <v>584</v>
      </c>
      <c r="D108" s="1585"/>
      <c r="E108" s="1045"/>
      <c r="F108" s="1046" t="s">
        <v>11</v>
      </c>
      <c r="G108" s="1046"/>
      <c r="H108" s="1046" t="s">
        <v>11</v>
      </c>
      <c r="I108" s="1046"/>
      <c r="J108" s="1046" t="s">
        <v>11</v>
      </c>
      <c r="K108" s="1046"/>
      <c r="L108" s="1046"/>
      <c r="M108" s="1046"/>
      <c r="N108" s="1046"/>
      <c r="O108" s="8"/>
      <c r="P108" s="30"/>
      <c r="Q108" s="1041"/>
      <c r="R108" s="1041"/>
      <c r="S108" s="1041"/>
      <c r="T108" s="1041"/>
      <c r="U108" s="1041"/>
      <c r="V108" s="1041"/>
      <c r="W108" s="1041"/>
      <c r="X108" s="1041"/>
      <c r="Y108" s="1041"/>
      <c r="Z108" s="1041"/>
      <c r="AA108" s="1042"/>
      <c r="AB108" s="1042"/>
    </row>
    <row r="109" spans="1:28" s="618" customFormat="1" ht="2.25" hidden="1" customHeight="1">
      <c r="A109" s="613"/>
      <c r="B109" s="617"/>
      <c r="C109" s="17"/>
      <c r="D109" s="17"/>
      <c r="E109" s="1045"/>
      <c r="F109" s="1046"/>
      <c r="G109" s="1046"/>
      <c r="H109" s="1046" t="s">
        <v>11</v>
      </c>
      <c r="I109" s="1046"/>
      <c r="J109" s="1046"/>
      <c r="K109" s="1046"/>
      <c r="L109" s="1046"/>
      <c r="M109" s="1046"/>
      <c r="N109" s="1046"/>
      <c r="O109" s="8"/>
      <c r="P109" s="30"/>
      <c r="Q109" s="1041"/>
      <c r="R109" s="1041"/>
      <c r="S109" s="1041"/>
      <c r="T109" s="1041"/>
      <c r="U109" s="1041"/>
      <c r="V109" s="1041"/>
      <c r="W109" s="1041"/>
      <c r="X109" s="1041"/>
      <c r="Y109" s="1041"/>
      <c r="Z109" s="1041"/>
      <c r="AA109" s="1042"/>
      <c r="AB109" s="1042"/>
    </row>
    <row r="110" spans="1:28" s="618" customFormat="1" ht="11.25" hidden="1" customHeight="1">
      <c r="A110" s="613"/>
      <c r="B110" s="617"/>
      <c r="C110" s="982" t="s">
        <v>585</v>
      </c>
      <c r="D110" s="1035"/>
      <c r="E110" s="1045"/>
      <c r="F110" s="1046"/>
      <c r="G110" s="1046"/>
      <c r="H110" s="1046"/>
      <c r="I110" s="1046"/>
      <c r="J110" s="1046"/>
      <c r="K110" s="1046"/>
      <c r="L110" s="1046"/>
      <c r="M110" s="1046"/>
      <c r="N110" s="1046"/>
      <c r="O110" s="8"/>
      <c r="P110" s="30"/>
      <c r="Q110" s="1041"/>
      <c r="R110" s="1041"/>
      <c r="S110" s="1041"/>
      <c r="T110" s="1041"/>
      <c r="U110" s="1041"/>
      <c r="V110" s="1041"/>
      <c r="W110" s="1041"/>
      <c r="X110" s="1041"/>
      <c r="Y110" s="1041"/>
      <c r="Z110" s="1041"/>
      <c r="AA110" s="1042"/>
      <c r="AB110" s="1042"/>
    </row>
    <row r="111" spans="1:28" s="618" customFormat="1" ht="10.5" hidden="1" customHeight="1">
      <c r="A111" s="613"/>
      <c r="B111" s="617"/>
      <c r="C111" s="621" t="s">
        <v>568</v>
      </c>
      <c r="D111" s="17"/>
      <c r="E111" s="1045"/>
      <c r="F111" s="1046" t="s">
        <v>11</v>
      </c>
      <c r="G111" s="1046"/>
      <c r="H111" s="1046" t="s">
        <v>11</v>
      </c>
      <c r="I111" s="1046"/>
      <c r="J111" s="1046" t="s">
        <v>11</v>
      </c>
      <c r="K111" s="1046"/>
      <c r="L111" s="1046"/>
      <c r="M111" s="1046"/>
      <c r="N111" s="1046"/>
      <c r="O111" s="8"/>
      <c r="P111" s="30"/>
      <c r="Q111" s="1041"/>
      <c r="R111" s="1041"/>
      <c r="S111" s="1041"/>
      <c r="T111" s="1041"/>
      <c r="U111" s="1041"/>
      <c r="V111" s="1041"/>
      <c r="W111" s="1041"/>
      <c r="X111" s="1041"/>
      <c r="Y111" s="1041"/>
      <c r="Z111" s="1041"/>
      <c r="AA111" s="1042"/>
      <c r="AB111" s="1042"/>
    </row>
    <row r="112" spans="1:28" s="618" customFormat="1" ht="10.5" hidden="1" customHeight="1">
      <c r="A112" s="613"/>
      <c r="B112" s="617"/>
      <c r="C112" s="989" t="s">
        <v>569</v>
      </c>
      <c r="D112" s="17"/>
      <c r="E112" s="1045"/>
      <c r="F112" s="1046" t="s">
        <v>11</v>
      </c>
      <c r="G112" s="1046"/>
      <c r="H112" s="1046" t="s">
        <v>11</v>
      </c>
      <c r="I112" s="1046"/>
      <c r="J112" s="1046" t="s">
        <v>11</v>
      </c>
      <c r="K112" s="1046"/>
      <c r="L112" s="1046"/>
      <c r="M112" s="1046"/>
      <c r="N112" s="1046"/>
      <c r="O112" s="8"/>
      <c r="P112" s="30"/>
      <c r="Q112" s="1041"/>
      <c r="R112" s="1041"/>
      <c r="S112" s="1041"/>
      <c r="T112" s="1041"/>
      <c r="U112" s="1041"/>
      <c r="V112" s="1041"/>
      <c r="W112" s="1041"/>
      <c r="X112" s="1041"/>
      <c r="Y112" s="1041"/>
      <c r="Z112" s="1041"/>
      <c r="AA112" s="1042"/>
      <c r="AB112" s="1042"/>
    </row>
    <row r="113" spans="1:28" s="618" customFormat="1" ht="10.5" hidden="1" customHeight="1">
      <c r="A113" s="613"/>
      <c r="B113" s="617"/>
      <c r="C113" s="1585" t="s">
        <v>586</v>
      </c>
      <c r="D113" s="1585"/>
      <c r="E113" s="1045"/>
      <c r="F113" s="1046" t="s">
        <v>11</v>
      </c>
      <c r="G113" s="1046"/>
      <c r="H113" s="1046" t="s">
        <v>11</v>
      </c>
      <c r="I113" s="1046"/>
      <c r="J113" s="1046" t="s">
        <v>11</v>
      </c>
      <c r="K113" s="1046"/>
      <c r="L113" s="1046"/>
      <c r="M113" s="1046"/>
      <c r="N113" s="1046"/>
      <c r="O113" s="8"/>
      <c r="P113" s="30"/>
      <c r="Q113" s="1041"/>
      <c r="R113" s="1041"/>
      <c r="S113" s="1041"/>
      <c r="T113" s="1041"/>
      <c r="U113" s="1041"/>
      <c r="V113" s="1041"/>
      <c r="W113" s="1041"/>
      <c r="X113" s="1041"/>
      <c r="Y113" s="1041"/>
      <c r="Z113" s="1041"/>
      <c r="AA113" s="1042"/>
      <c r="AB113" s="1042"/>
    </row>
    <row r="114" spans="1:28" s="618" customFormat="1" ht="3" hidden="1" customHeight="1">
      <c r="A114" s="613"/>
      <c r="B114" s="617"/>
      <c r="C114" s="17"/>
      <c r="D114" s="17"/>
      <c r="E114" s="1045"/>
      <c r="F114" s="1046"/>
      <c r="G114" s="1046"/>
      <c r="H114" s="1046"/>
      <c r="I114" s="1046"/>
      <c r="J114" s="1046"/>
      <c r="K114" s="1046"/>
      <c r="L114" s="1046"/>
      <c r="M114" s="1046"/>
      <c r="N114" s="1046"/>
      <c r="O114" s="8"/>
      <c r="P114" s="30"/>
      <c r="Q114" s="1041"/>
      <c r="R114" s="1041"/>
      <c r="S114" s="1041"/>
      <c r="T114" s="1041"/>
      <c r="U114" s="1041"/>
      <c r="V114" s="1041"/>
      <c r="W114" s="1041"/>
      <c r="X114" s="1041"/>
      <c r="Y114" s="1041"/>
      <c r="Z114" s="1041"/>
      <c r="AA114" s="1042"/>
      <c r="AB114" s="1042"/>
    </row>
    <row r="115" spans="1:28" s="618" customFormat="1" ht="12" hidden="1" customHeight="1">
      <c r="A115" s="613"/>
      <c r="B115" s="617"/>
      <c r="C115" s="982" t="s">
        <v>591</v>
      </c>
      <c r="D115" s="1035"/>
      <c r="E115" s="1045"/>
      <c r="F115" s="1046"/>
      <c r="G115" s="1046"/>
      <c r="H115" s="1046"/>
      <c r="I115" s="1046"/>
      <c r="J115" s="1046"/>
      <c r="K115" s="1046"/>
      <c r="L115" s="1046"/>
      <c r="M115" s="1046"/>
      <c r="N115" s="1046"/>
      <c r="O115" s="8"/>
      <c r="P115" s="30"/>
      <c r="Q115" s="1041"/>
      <c r="R115" s="1041"/>
      <c r="S115" s="1041"/>
      <c r="T115" s="1041"/>
      <c r="U115" s="1041"/>
      <c r="V115" s="1041"/>
      <c r="W115" s="1041"/>
      <c r="X115" s="1041"/>
      <c r="Y115" s="1041"/>
      <c r="Z115" s="1041"/>
      <c r="AA115" s="1042"/>
      <c r="AB115" s="1042"/>
    </row>
    <row r="116" spans="1:28" s="618" customFormat="1" ht="10.5" hidden="1" customHeight="1">
      <c r="A116" s="613"/>
      <c r="B116" s="617"/>
      <c r="C116" s="621" t="s">
        <v>568</v>
      </c>
      <c r="D116" s="17"/>
      <c r="E116" s="299"/>
      <c r="F116" s="1017" t="s">
        <v>11</v>
      </c>
      <c r="G116" s="1017"/>
      <c r="H116" s="1017" t="s">
        <v>11</v>
      </c>
      <c r="I116" s="1017"/>
      <c r="J116" s="1017" t="s">
        <v>11</v>
      </c>
      <c r="K116" s="1017"/>
      <c r="L116" s="1017"/>
      <c r="M116" s="1017"/>
      <c r="N116" s="1017"/>
      <c r="O116" s="8"/>
      <c r="P116" s="30"/>
      <c r="Q116" s="1041"/>
      <c r="R116" s="1041"/>
      <c r="S116" s="1041"/>
      <c r="T116" s="1041"/>
      <c r="U116" s="1041"/>
      <c r="V116" s="1041"/>
      <c r="W116" s="1041"/>
      <c r="X116" s="1041"/>
      <c r="Y116" s="1041"/>
      <c r="Z116" s="1041"/>
      <c r="AA116" s="1042"/>
      <c r="AB116" s="1042"/>
    </row>
    <row r="117" spans="1:28" ht="10.5" hidden="1" customHeight="1">
      <c r="A117" s="4"/>
      <c r="B117" s="8"/>
      <c r="C117" s="989" t="s">
        <v>569</v>
      </c>
      <c r="D117" s="17"/>
      <c r="E117" s="299"/>
      <c r="F117" s="1017" t="s">
        <v>11</v>
      </c>
      <c r="G117" s="1017"/>
      <c r="H117" s="1017" t="s">
        <v>11</v>
      </c>
      <c r="I117" s="1017"/>
      <c r="J117" s="1017" t="s">
        <v>11</v>
      </c>
      <c r="K117" s="1017"/>
      <c r="L117" s="1017"/>
      <c r="M117" s="1017"/>
      <c r="N117" s="1017"/>
      <c r="O117" s="8"/>
      <c r="P117" s="30"/>
      <c r="Q117" s="997"/>
      <c r="R117" s="997"/>
      <c r="S117" s="997"/>
      <c r="T117" s="997"/>
      <c r="U117" s="997"/>
      <c r="V117" s="997"/>
      <c r="W117" s="997"/>
      <c r="X117" s="997"/>
      <c r="Y117" s="997"/>
      <c r="Z117" s="997"/>
      <c r="AA117" s="48"/>
      <c r="AB117" s="48"/>
    </row>
    <row r="118" spans="1:28" ht="10.5" hidden="1" customHeight="1">
      <c r="A118" s="4"/>
      <c r="B118" s="8"/>
      <c r="C118" s="1585" t="s">
        <v>588</v>
      </c>
      <c r="D118" s="1585"/>
      <c r="E118" s="299"/>
      <c r="F118" s="1017" t="s">
        <v>11</v>
      </c>
      <c r="G118" s="1017"/>
      <c r="H118" s="1017" t="s">
        <v>11</v>
      </c>
      <c r="I118" s="1017"/>
      <c r="J118" s="1017" t="s">
        <v>11</v>
      </c>
      <c r="K118" s="1017"/>
      <c r="L118" s="1017"/>
      <c r="M118" s="1017"/>
      <c r="N118" s="1017"/>
      <c r="O118" s="8"/>
      <c r="P118" s="30"/>
      <c r="Q118" s="997"/>
      <c r="R118" s="997"/>
      <c r="S118" s="997"/>
      <c r="T118" s="997"/>
      <c r="U118" s="997"/>
      <c r="V118" s="997"/>
      <c r="W118" s="997"/>
      <c r="X118" s="997"/>
      <c r="Y118" s="997"/>
      <c r="Z118" s="997"/>
      <c r="AA118" s="48"/>
      <c r="AB118" s="48"/>
    </row>
    <row r="119" spans="1:28" ht="10.5" hidden="1" customHeight="1">
      <c r="A119" s="4"/>
      <c r="B119" s="8"/>
      <c r="C119" s="989"/>
      <c r="D119" s="17"/>
      <c r="E119" s="299"/>
      <c r="F119" s="299"/>
      <c r="G119" s="299"/>
      <c r="H119" s="299"/>
      <c r="I119" s="299"/>
      <c r="J119" s="299"/>
      <c r="K119" s="299"/>
      <c r="L119" s="299"/>
      <c r="M119" s="299"/>
      <c r="N119" s="299"/>
      <c r="O119" s="8"/>
      <c r="P119" s="30"/>
      <c r="Q119" s="997"/>
      <c r="R119" s="997"/>
      <c r="S119" s="997"/>
      <c r="T119" s="997"/>
      <c r="U119" s="997"/>
      <c r="V119" s="997"/>
      <c r="W119" s="997"/>
      <c r="X119" s="997"/>
      <c r="Y119" s="997"/>
      <c r="Z119" s="997"/>
      <c r="AA119" s="48"/>
      <c r="AB119" s="48"/>
    </row>
    <row r="120" spans="1:28" ht="10.5" hidden="1" customHeight="1">
      <c r="A120" s="4"/>
      <c r="B120" s="8"/>
      <c r="C120" s="989"/>
      <c r="D120" s="17"/>
      <c r="E120" s="299"/>
      <c r="F120" s="299"/>
      <c r="G120" s="299"/>
      <c r="H120" s="299"/>
      <c r="I120" s="299"/>
      <c r="J120" s="299"/>
      <c r="K120" s="299"/>
      <c r="L120" s="299"/>
      <c r="M120" s="299"/>
      <c r="N120" s="299"/>
      <c r="O120" s="8"/>
      <c r="P120" s="30"/>
      <c r="Q120" s="997"/>
      <c r="R120" s="997"/>
      <c r="S120" s="997"/>
      <c r="T120" s="997"/>
      <c r="U120" s="997"/>
      <c r="V120" s="997"/>
      <c r="W120" s="997"/>
      <c r="X120" s="997"/>
      <c r="Y120" s="997"/>
      <c r="Z120" s="997"/>
      <c r="AA120" s="48"/>
      <c r="AB120" s="48"/>
    </row>
    <row r="121" spans="1:28" ht="12.75" hidden="1" customHeight="1">
      <c r="A121" s="4"/>
      <c r="B121" s="8"/>
      <c r="C121" s="999" t="s">
        <v>383</v>
      </c>
      <c r="D121" s="1000"/>
      <c r="E121" s="1001"/>
      <c r="F121" s="1001"/>
      <c r="G121" s="1001"/>
      <c r="H121" s="1001"/>
      <c r="I121" s="1001"/>
      <c r="J121" s="1001"/>
      <c r="K121" s="1001"/>
      <c r="L121" s="1001"/>
      <c r="M121" s="1001"/>
      <c r="N121" s="1002"/>
      <c r="O121" s="8"/>
      <c r="P121" s="30"/>
      <c r="Q121" s="1047"/>
      <c r="R121" s="1047"/>
      <c r="S121" s="1047"/>
      <c r="T121" s="1047"/>
      <c r="U121" s="1047"/>
      <c r="V121" s="1047"/>
      <c r="W121" s="997"/>
      <c r="X121" s="997"/>
      <c r="Y121" s="997"/>
      <c r="Z121" s="997"/>
      <c r="AA121" s="48"/>
      <c r="AB121" s="48"/>
    </row>
    <row r="122" spans="1:28" ht="4.5" hidden="1" customHeight="1">
      <c r="A122" s="4"/>
      <c r="B122" s="8"/>
      <c r="C122" s="1026"/>
      <c r="D122" s="1027"/>
      <c r="E122" s="1024"/>
      <c r="F122" s="1024"/>
      <c r="G122" s="1024"/>
      <c r="H122" s="1024"/>
      <c r="I122" s="1024"/>
      <c r="J122" s="1024"/>
      <c r="K122" s="1024"/>
      <c r="L122" s="1024"/>
      <c r="M122" s="1024"/>
      <c r="N122" s="1024"/>
      <c r="O122" s="8"/>
      <c r="P122" s="30"/>
      <c r="Q122" s="1047"/>
      <c r="R122" s="1047"/>
      <c r="S122" s="1047"/>
      <c r="T122" s="1047"/>
      <c r="U122" s="1047"/>
      <c r="V122" s="1047"/>
      <c r="W122" s="997"/>
      <c r="X122" s="997"/>
      <c r="Y122" s="997"/>
      <c r="Z122" s="997"/>
      <c r="AA122" s="48"/>
      <c r="AB122" s="48"/>
    </row>
    <row r="123" spans="1:28" ht="12" hidden="1" customHeight="1">
      <c r="A123" s="4"/>
      <c r="B123" s="8"/>
      <c r="C123" s="989"/>
      <c r="D123" s="613"/>
      <c r="E123" s="299"/>
      <c r="F123" s="303">
        <v>2004</v>
      </c>
      <c r="G123" s="299"/>
      <c r="H123" s="303">
        <v>2005</v>
      </c>
      <c r="I123" s="299"/>
      <c r="J123" s="303">
        <v>2006</v>
      </c>
      <c r="K123" s="299"/>
      <c r="L123" s="303">
        <v>2007</v>
      </c>
      <c r="M123" s="299"/>
      <c r="N123" s="303">
        <v>2008</v>
      </c>
      <c r="O123" s="8"/>
      <c r="P123" s="30"/>
      <c r="Q123" s="997"/>
      <c r="R123" s="997"/>
      <c r="S123" s="997"/>
      <c r="T123" s="997"/>
      <c r="U123" s="997"/>
      <c r="V123" s="997"/>
      <c r="W123" s="997"/>
      <c r="X123" s="997"/>
      <c r="Y123" s="997"/>
      <c r="Z123" s="997"/>
      <c r="AA123" s="48"/>
      <c r="AB123" s="48"/>
    </row>
    <row r="124" spans="1:28" ht="13.5" hidden="1" customHeight="1">
      <c r="A124" s="4"/>
      <c r="B124" s="8"/>
      <c r="C124" s="989" t="s">
        <v>568</v>
      </c>
      <c r="D124" s="613"/>
      <c r="E124" s="299"/>
      <c r="F124" s="1017">
        <v>51</v>
      </c>
      <c r="G124" s="1017"/>
      <c r="H124" s="1017">
        <v>68</v>
      </c>
      <c r="I124" s="1017"/>
      <c r="J124" s="1017">
        <v>53</v>
      </c>
      <c r="K124" s="1017"/>
      <c r="L124" s="1017">
        <v>15</v>
      </c>
      <c r="M124" s="1017"/>
      <c r="N124" s="1017">
        <v>36</v>
      </c>
      <c r="O124" s="8"/>
      <c r="P124" s="30"/>
      <c r="Q124" s="997"/>
      <c r="R124" s="997"/>
      <c r="S124" s="997"/>
      <c r="T124" s="997"/>
      <c r="U124" s="997"/>
      <c r="V124" s="997"/>
      <c r="W124" s="997"/>
      <c r="X124" s="997"/>
      <c r="Y124" s="997"/>
      <c r="Z124" s="997"/>
      <c r="AA124" s="48"/>
      <c r="AB124" s="48"/>
    </row>
    <row r="125" spans="1:28" ht="12.75" hidden="1" customHeight="1">
      <c r="A125" s="4"/>
      <c r="B125" s="8"/>
      <c r="C125" s="989" t="s">
        <v>569</v>
      </c>
      <c r="D125" s="4"/>
      <c r="E125" s="299"/>
      <c r="F125" s="1017">
        <v>3492</v>
      </c>
      <c r="G125" s="1017"/>
      <c r="H125" s="1017">
        <v>5648</v>
      </c>
      <c r="I125" s="1017"/>
      <c r="J125" s="1017">
        <v>4077</v>
      </c>
      <c r="K125" s="1017"/>
      <c r="L125" s="1017">
        <v>453</v>
      </c>
      <c r="M125" s="1017"/>
      <c r="N125" s="1017">
        <v>2513</v>
      </c>
      <c r="O125" s="8"/>
      <c r="P125" s="30"/>
      <c r="Q125" s="997"/>
      <c r="R125" s="997"/>
      <c r="S125" s="997"/>
      <c r="T125" s="997"/>
      <c r="U125" s="997"/>
      <c r="V125" s="997"/>
      <c r="W125" s="997"/>
      <c r="X125" s="997"/>
      <c r="Y125" s="997"/>
      <c r="Z125" s="997"/>
      <c r="AA125" s="48"/>
      <c r="AB125" s="48"/>
    </row>
    <row r="126" spans="1:28" ht="13.5" hidden="1" customHeight="1">
      <c r="A126" s="4"/>
      <c r="B126" s="8"/>
      <c r="C126" s="304"/>
      <c r="D126" s="990" t="s">
        <v>592</v>
      </c>
      <c r="E126" s="299"/>
      <c r="F126" s="1018">
        <v>420</v>
      </c>
      <c r="G126" s="1017"/>
      <c r="H126" s="1018">
        <v>1529</v>
      </c>
      <c r="I126" s="1017"/>
      <c r="J126" s="1018">
        <v>2183</v>
      </c>
      <c r="K126" s="1017"/>
      <c r="L126" s="1018">
        <v>34</v>
      </c>
      <c r="M126" s="1017"/>
      <c r="N126" s="1018">
        <v>169</v>
      </c>
      <c r="O126" s="8"/>
      <c r="P126" s="30"/>
      <c r="Q126" s="997"/>
      <c r="R126" s="997"/>
      <c r="S126" s="997"/>
      <c r="T126" s="997"/>
      <c r="U126" s="997"/>
      <c r="V126" s="997"/>
      <c r="W126" s="997"/>
      <c r="X126" s="997"/>
      <c r="Y126" s="997"/>
      <c r="Z126" s="997"/>
      <c r="AA126" s="48"/>
      <c r="AB126" s="48"/>
    </row>
    <row r="127" spans="1:28" ht="12.75" hidden="1" customHeight="1">
      <c r="A127" s="4"/>
      <c r="B127" s="8"/>
      <c r="C127" s="304"/>
      <c r="D127" s="990" t="s">
        <v>593</v>
      </c>
      <c r="E127" s="299"/>
      <c r="F127" s="1018">
        <v>1052</v>
      </c>
      <c r="G127" s="1017"/>
      <c r="H127" s="1018">
        <v>1832</v>
      </c>
      <c r="I127" s="1017"/>
      <c r="J127" s="1018">
        <v>342</v>
      </c>
      <c r="K127" s="1017"/>
      <c r="L127" s="1018">
        <v>268</v>
      </c>
      <c r="M127" s="1017"/>
      <c r="N127" s="1018">
        <v>1043</v>
      </c>
      <c r="O127" s="8"/>
      <c r="P127" s="30"/>
      <c r="Q127" s="997"/>
      <c r="R127" s="997"/>
      <c r="S127" s="997"/>
      <c r="T127" s="997"/>
      <c r="U127" s="997"/>
      <c r="V127" s="997"/>
      <c r="W127" s="997"/>
      <c r="X127" s="997"/>
      <c r="Y127" s="997"/>
      <c r="Z127" s="997"/>
      <c r="AA127" s="48"/>
      <c r="AB127" s="48"/>
    </row>
    <row r="128" spans="1:28" ht="14.25" hidden="1" customHeight="1">
      <c r="A128" s="4"/>
      <c r="B128" s="8"/>
      <c r="C128" s="304"/>
      <c r="D128" s="990" t="s">
        <v>594</v>
      </c>
      <c r="E128" s="299"/>
      <c r="F128" s="1018">
        <v>1472</v>
      </c>
      <c r="G128" s="1017"/>
      <c r="H128" s="1018">
        <v>2447</v>
      </c>
      <c r="I128" s="1017"/>
      <c r="J128" s="1018">
        <v>2525</v>
      </c>
      <c r="K128" s="1017"/>
      <c r="L128" s="1018">
        <v>302</v>
      </c>
      <c r="M128" s="1017"/>
      <c r="N128" s="1018">
        <v>1212</v>
      </c>
      <c r="O128" s="8"/>
      <c r="P128" s="30"/>
      <c r="Q128" s="997"/>
      <c r="R128" s="997"/>
      <c r="S128" s="997"/>
      <c r="T128" s="997"/>
      <c r="U128" s="997"/>
      <c r="V128" s="997"/>
      <c r="W128" s="997"/>
      <c r="X128" s="997"/>
      <c r="Y128" s="997"/>
      <c r="Z128" s="997"/>
      <c r="AA128" s="48"/>
      <c r="AB128" s="48"/>
    </row>
    <row r="129" spans="1:28" ht="2.25" hidden="1" customHeight="1">
      <c r="A129" s="4"/>
      <c r="B129" s="8"/>
      <c r="C129" s="989"/>
      <c r="D129" s="989"/>
      <c r="E129" s="299"/>
      <c r="F129" s="1048"/>
      <c r="G129" s="1048"/>
      <c r="H129" s="1048"/>
      <c r="I129" s="1048"/>
      <c r="J129" s="1048"/>
      <c r="K129" s="1048"/>
      <c r="L129" s="1048"/>
      <c r="M129" s="1048"/>
      <c r="N129" s="1048"/>
      <c r="O129" s="8"/>
      <c r="P129" s="30"/>
      <c r="Q129" s="997"/>
      <c r="R129" s="997"/>
      <c r="S129" s="997"/>
      <c r="T129" s="997"/>
      <c r="U129" s="997"/>
      <c r="V129" s="997"/>
      <c r="W129" s="997"/>
      <c r="X129" s="997"/>
      <c r="Y129" s="997"/>
      <c r="Z129" s="997"/>
      <c r="AA129" s="48"/>
      <c r="AB129" s="48"/>
    </row>
    <row r="130" spans="1:28" ht="25.5" hidden="1" customHeight="1">
      <c r="A130" s="4"/>
      <c r="B130" s="8"/>
      <c r="C130" s="989"/>
      <c r="D130" s="1586" t="s">
        <v>595</v>
      </c>
      <c r="E130" s="1586"/>
      <c r="F130" s="1586"/>
      <c r="G130" s="1586"/>
      <c r="H130" s="1586"/>
      <c r="I130" s="1586"/>
      <c r="J130" s="1586"/>
      <c r="K130" s="1586"/>
      <c r="L130" s="1586"/>
      <c r="M130" s="1586"/>
      <c r="N130" s="1586"/>
      <c r="O130" s="8"/>
      <c r="P130" s="30"/>
      <c r="Q130" s="997"/>
      <c r="R130" s="997"/>
      <c r="S130" s="997"/>
      <c r="T130" s="997"/>
      <c r="U130" s="997"/>
      <c r="V130" s="997"/>
      <c r="W130" s="997"/>
      <c r="X130" s="997"/>
      <c r="Y130" s="997"/>
      <c r="Z130" s="997"/>
      <c r="AA130" s="48"/>
      <c r="AB130" s="48"/>
    </row>
    <row r="131" spans="1:28" s="390" customFormat="1" ht="9.75" customHeight="1">
      <c r="A131" s="386"/>
      <c r="B131" s="387"/>
      <c r="C131" s="1587" t="s">
        <v>596</v>
      </c>
      <c r="D131" s="1588"/>
      <c r="E131" s="1588"/>
      <c r="F131" s="1588"/>
      <c r="G131" s="1588"/>
      <c r="H131" s="1588"/>
      <c r="I131" s="1588"/>
      <c r="J131" s="1588"/>
      <c r="K131" s="1588"/>
      <c r="L131" s="1588"/>
      <c r="M131" s="1588"/>
      <c r="N131" s="1588"/>
      <c r="O131" s="8"/>
      <c r="P131" s="935"/>
      <c r="Q131" s="1049"/>
      <c r="R131" s="1049"/>
      <c r="S131" s="1049"/>
      <c r="T131" s="1049"/>
      <c r="U131" s="1049"/>
      <c r="V131" s="1049"/>
      <c r="W131" s="1049"/>
      <c r="X131" s="1049"/>
      <c r="Y131" s="1049"/>
      <c r="Z131" s="1049"/>
      <c r="AA131" s="1050"/>
      <c r="AB131" s="1050"/>
    </row>
    <row r="132" spans="1:28" ht="12" customHeight="1">
      <c r="A132" s="4"/>
      <c r="B132" s="8"/>
      <c r="C132" s="95" t="s">
        <v>597</v>
      </c>
      <c r="D132" s="989"/>
      <c r="E132" s="299"/>
      <c r="F132" s="549" t="s">
        <v>173</v>
      </c>
      <c r="G132" s="1051"/>
      <c r="H132" s="1051"/>
      <c r="I132" s="1051"/>
      <c r="J132" s="1051"/>
      <c r="K132" s="1051"/>
      <c r="L132" s="1052"/>
      <c r="M132" s="1052"/>
      <c r="N132" s="1052"/>
      <c r="O132" s="8"/>
      <c r="P132" s="30"/>
      <c r="Q132" s="997"/>
      <c r="R132" s="997"/>
      <c r="S132" s="997"/>
      <c r="T132" s="997"/>
      <c r="U132" s="997"/>
      <c r="V132" s="997"/>
      <c r="W132" s="997"/>
      <c r="X132" s="997"/>
      <c r="Y132" s="997"/>
      <c r="Z132" s="997"/>
      <c r="AA132" s="48"/>
      <c r="AB132" s="48"/>
    </row>
    <row r="133" spans="1:28" ht="17.25" customHeight="1" thickBot="1">
      <c r="A133" s="4"/>
      <c r="B133" s="8"/>
      <c r="C133" s="1580" t="s">
        <v>598</v>
      </c>
      <c r="D133" s="1580"/>
      <c r="E133" s="1580"/>
      <c r="F133" s="1580"/>
      <c r="G133" s="1580"/>
      <c r="H133" s="1580"/>
      <c r="I133" s="1580"/>
      <c r="J133" s="1580"/>
      <c r="K133" s="1580"/>
      <c r="L133" s="1580"/>
      <c r="M133" s="1580"/>
      <c r="N133" s="1580"/>
      <c r="O133" s="1053"/>
      <c r="P133" s="8"/>
      <c r="Q133" s="997"/>
      <c r="R133" s="997"/>
      <c r="S133" s="997"/>
      <c r="T133" s="997"/>
      <c r="U133" s="997"/>
      <c r="V133" s="997"/>
      <c r="W133" s="997"/>
      <c r="X133" s="997"/>
      <c r="Y133" s="997"/>
      <c r="Z133" s="997"/>
      <c r="AA133" s="48"/>
      <c r="AB133" s="48"/>
    </row>
    <row r="134" spans="1:28" ht="13.5" customHeight="1" thickBot="1">
      <c r="A134" s="4"/>
      <c r="B134" s="8"/>
      <c r="D134" s="8"/>
      <c r="E134" s="1054"/>
      <c r="F134" s="168"/>
      <c r="G134" s="168"/>
      <c r="H134" s="168"/>
      <c r="I134" s="168"/>
      <c r="K134" s="168"/>
      <c r="L134" s="168"/>
      <c r="M134" s="168"/>
      <c r="N134" s="168" t="s">
        <v>339</v>
      </c>
      <c r="O134" s="459">
        <v>9</v>
      </c>
      <c r="P134" s="8"/>
      <c r="Q134" s="997"/>
      <c r="R134" s="997"/>
      <c r="S134" s="997"/>
      <c r="T134" s="997"/>
      <c r="U134" s="997"/>
      <c r="V134" s="997"/>
      <c r="W134" s="997"/>
      <c r="X134" s="997"/>
      <c r="Y134" s="997"/>
      <c r="Z134" s="997"/>
      <c r="AA134" s="48"/>
      <c r="AB134" s="48"/>
    </row>
    <row r="135" spans="1:28" ht="15" customHeight="1">
      <c r="B135" s="1"/>
    </row>
    <row r="136" spans="1:28">
      <c r="B136" s="1"/>
      <c r="D136" s="360" t="s">
        <v>40</v>
      </c>
    </row>
    <row r="137" spans="1:28">
      <c r="B137" s="1"/>
    </row>
    <row r="138" spans="1:28">
      <c r="B138" s="1"/>
    </row>
    <row r="139" spans="1:28">
      <c r="B139" s="1"/>
    </row>
    <row r="140" spans="1:28">
      <c r="B140" s="1"/>
    </row>
    <row r="145" spans="15:15" ht="8.25" customHeight="1"/>
    <row r="147" spans="15:15" ht="9" customHeight="1">
      <c r="O147" s="9"/>
    </row>
    <row r="148" spans="15:15" ht="8.25" customHeight="1">
      <c r="O148" s="980"/>
    </row>
    <row r="149" spans="15:15" ht="9.75" customHeight="1"/>
  </sheetData>
  <mergeCells count="18">
    <mergeCell ref="AC69:AE69"/>
    <mergeCell ref="C7:D8"/>
    <mergeCell ref="F8:L8"/>
    <mergeCell ref="C9:D9"/>
    <mergeCell ref="C35:D35"/>
    <mergeCell ref="D69:J69"/>
    <mergeCell ref="C133:N133"/>
    <mergeCell ref="C72:D72"/>
    <mergeCell ref="J83:N83"/>
    <mergeCell ref="F85:L85"/>
    <mergeCell ref="C90:D90"/>
    <mergeCell ref="C95:D95"/>
    <mergeCell ref="C100:D100"/>
    <mergeCell ref="C108:D108"/>
    <mergeCell ref="C113:D113"/>
    <mergeCell ref="C118:D118"/>
    <mergeCell ref="D130:N130"/>
    <mergeCell ref="C131:N131"/>
  </mergeCells>
  <printOptions horizontalCentered="1"/>
  <pageMargins left="0.15748031496062992" right="0.15748031496062992" top="0.19685039370078741" bottom="0.19685039370078741" header="0" footer="0"/>
  <pageSetup paperSize="9" orientation="portrait" r:id="rId1"/>
  <headerFooter alignWithMargins="0"/>
</worksheet>
</file>

<file path=xl/worksheets/sheet8.xml><?xml version="1.0" encoding="utf-8"?>
<worksheet xmlns="http://schemas.openxmlformats.org/spreadsheetml/2006/main" xmlns:r="http://schemas.openxmlformats.org/officeDocument/2006/relationships">
  <sheetPr>
    <tabColor indexed="17"/>
  </sheetPr>
  <dimension ref="A1:AF107"/>
  <sheetViews>
    <sheetView showRuler="0" topLeftCell="A40" zoomScaleNormal="100" workbookViewId="0">
      <selection activeCell="C56" sqref="C56:E56"/>
    </sheetView>
  </sheetViews>
  <sheetFormatPr defaultRowHeight="12.75"/>
  <cols>
    <col min="1" max="1" width="0.5703125" style="360" customWidth="1"/>
    <col min="2" max="2" width="2.5703125" style="360" customWidth="1"/>
    <col min="3" max="3" width="2.42578125" style="360" customWidth="1"/>
    <col min="4" max="4" width="27" style="360" customWidth="1"/>
    <col min="5" max="5" width="6.140625" style="360" hidden="1" customWidth="1"/>
    <col min="6" max="6" width="4.85546875" style="360" customWidth="1"/>
    <col min="7" max="7" width="0.28515625" style="360" customWidth="1"/>
    <col min="8" max="8" width="4.85546875" style="360" customWidth="1"/>
    <col min="9" max="9" width="0.28515625" style="360" customWidth="1"/>
    <col min="10" max="10" width="4.85546875" style="360" customWidth="1"/>
    <col min="11" max="11" width="0.28515625" style="360" customWidth="1"/>
    <col min="12" max="12" width="4.85546875" style="360" customWidth="1"/>
    <col min="13" max="13" width="0.42578125" style="360" customWidth="1"/>
    <col min="14" max="14" width="4.85546875" style="360" customWidth="1"/>
    <col min="15" max="15" width="0.28515625" style="360" customWidth="1"/>
    <col min="16" max="16" width="4.85546875" style="360" customWidth="1"/>
    <col min="17" max="17" width="0.28515625" style="360" customWidth="1"/>
    <col min="18" max="18" width="4.85546875" style="360" customWidth="1"/>
    <col min="19" max="19" width="0.28515625" style="360" customWidth="1"/>
    <col min="20" max="20" width="4.85546875" style="360" customWidth="1"/>
    <col min="21" max="21" width="0.28515625" style="360" customWidth="1"/>
    <col min="22" max="22" width="4.85546875" style="360" customWidth="1"/>
    <col min="23" max="23" width="0.28515625" style="360" customWidth="1"/>
    <col min="24" max="24" width="4.85546875" style="360" customWidth="1"/>
    <col min="25" max="25" width="0.28515625" style="360" customWidth="1"/>
    <col min="26" max="26" width="4.85546875" style="360" customWidth="1"/>
    <col min="27" max="27" width="0.28515625" style="360" customWidth="1"/>
    <col min="28" max="28" width="4.85546875" style="360" customWidth="1"/>
    <col min="29" max="29" width="0.28515625" style="360" customWidth="1"/>
    <col min="30" max="30" width="4.85546875" style="360" customWidth="1"/>
    <col min="31" max="31" width="2.5703125" style="360" customWidth="1"/>
    <col min="32" max="32" width="0.7109375" style="360" customWidth="1"/>
    <col min="33" max="16384" width="9.140625" style="360"/>
  </cols>
  <sheetData>
    <row r="1" spans="1:32" ht="13.5" customHeight="1" thickBot="1">
      <c r="A1" s="4"/>
      <c r="B1" s="29"/>
      <c r="C1" s="29"/>
      <c r="D1" s="28"/>
      <c r="E1" s="29"/>
      <c r="F1" s="929"/>
      <c r="G1" s="929"/>
      <c r="H1" s="929"/>
      <c r="I1" s="929"/>
      <c r="J1" s="1490" t="s">
        <v>514</v>
      </c>
      <c r="K1" s="1490"/>
      <c r="L1" s="1490"/>
      <c r="M1" s="1490"/>
      <c r="N1" s="1490"/>
      <c r="O1" s="1490"/>
      <c r="P1" s="1490"/>
      <c r="Q1" s="1490"/>
      <c r="R1" s="1490"/>
      <c r="S1" s="1490"/>
      <c r="T1" s="1490"/>
      <c r="U1" s="1490"/>
      <c r="V1" s="1490"/>
      <c r="W1" s="1490"/>
      <c r="X1" s="1490"/>
      <c r="Y1" s="1490"/>
      <c r="Z1" s="1490"/>
      <c r="AA1" s="1490"/>
      <c r="AB1" s="1490"/>
      <c r="AC1" s="1490"/>
      <c r="AD1" s="1491"/>
      <c r="AE1" s="470"/>
      <c r="AF1" s="4"/>
    </row>
    <row r="2" spans="1:32" ht="6" customHeight="1">
      <c r="A2" s="4"/>
      <c r="B2" s="1596"/>
      <c r="C2" s="1597"/>
      <c r="D2" s="1597"/>
      <c r="E2" s="19"/>
      <c r="F2" s="19"/>
      <c r="G2" s="8"/>
      <c r="H2" s="8"/>
      <c r="I2" s="8"/>
      <c r="J2" s="8"/>
      <c r="K2" s="8"/>
      <c r="L2" s="8"/>
      <c r="M2" s="8"/>
      <c r="N2" s="8"/>
      <c r="O2" s="8"/>
      <c r="P2" s="8"/>
      <c r="Q2" s="8"/>
      <c r="R2" s="8"/>
      <c r="S2" s="8"/>
      <c r="T2" s="8"/>
      <c r="U2" s="8"/>
      <c r="V2" s="8"/>
      <c r="W2" s="8"/>
      <c r="X2" s="8"/>
      <c r="Y2" s="8"/>
      <c r="Z2" s="8"/>
      <c r="AA2" s="8"/>
      <c r="AB2" s="8"/>
      <c r="AC2" s="8"/>
      <c r="AD2" s="8"/>
      <c r="AE2" s="930"/>
      <c r="AF2" s="4"/>
    </row>
    <row r="3" spans="1:32" ht="13.5" customHeight="1" thickBot="1">
      <c r="A3" s="4"/>
      <c r="B3" s="30"/>
      <c r="C3" s="8"/>
      <c r="D3" s="8"/>
      <c r="E3" s="8"/>
      <c r="F3" s="843"/>
      <c r="G3" s="843"/>
      <c r="H3" s="843"/>
      <c r="I3" s="843"/>
      <c r="J3" s="843"/>
      <c r="K3" s="843"/>
      <c r="L3" s="843"/>
      <c r="M3" s="843"/>
      <c r="N3" s="931"/>
      <c r="O3" s="843"/>
      <c r="P3" s="843"/>
      <c r="Q3" s="843"/>
      <c r="R3" s="843"/>
      <c r="S3" s="843"/>
      <c r="T3" s="843"/>
      <c r="U3" s="843"/>
      <c r="V3" s="843"/>
      <c r="W3" s="843"/>
      <c r="X3" s="843"/>
      <c r="Y3" s="843"/>
      <c r="Z3" s="843"/>
      <c r="AA3" s="843"/>
      <c r="AB3" s="843"/>
      <c r="AC3" s="843"/>
      <c r="AD3" s="843" t="s">
        <v>106</v>
      </c>
      <c r="AE3" s="8"/>
      <c r="AF3" s="4"/>
    </row>
    <row r="4" spans="1:32" s="12" customFormat="1" ht="13.5" customHeight="1" thickBot="1">
      <c r="A4" s="11"/>
      <c r="B4" s="31"/>
      <c r="C4" s="358" t="s">
        <v>515</v>
      </c>
      <c r="D4" s="471"/>
      <c r="E4" s="472"/>
      <c r="F4" s="473"/>
      <c r="G4" s="473"/>
      <c r="H4" s="473"/>
      <c r="I4" s="473"/>
      <c r="J4" s="473"/>
      <c r="K4" s="473"/>
      <c r="L4" s="473"/>
      <c r="M4" s="473"/>
      <c r="N4" s="473"/>
      <c r="O4" s="473"/>
      <c r="P4" s="473"/>
      <c r="Q4" s="473"/>
      <c r="R4" s="473"/>
      <c r="S4" s="473"/>
      <c r="T4" s="473"/>
      <c r="U4" s="473"/>
      <c r="V4" s="473"/>
      <c r="W4" s="473"/>
      <c r="X4" s="473"/>
      <c r="Y4" s="473"/>
      <c r="Z4" s="473"/>
      <c r="AA4" s="473"/>
      <c r="AB4" s="473"/>
      <c r="AC4" s="473"/>
      <c r="AD4" s="473"/>
      <c r="AE4" s="8"/>
      <c r="AF4" s="11"/>
    </row>
    <row r="5" spans="1:32" ht="4.5" customHeight="1">
      <c r="A5" s="4"/>
      <c r="B5" s="30"/>
      <c r="C5" s="1598" t="s">
        <v>118</v>
      </c>
      <c r="D5" s="1598"/>
      <c r="E5" s="5"/>
      <c r="F5" s="1600"/>
      <c r="G5" s="1600"/>
      <c r="H5" s="1600"/>
      <c r="I5" s="1600"/>
      <c r="J5" s="1600"/>
      <c r="K5" s="1600"/>
      <c r="L5" s="1600"/>
      <c r="M5" s="1600"/>
      <c r="N5" s="1600"/>
      <c r="O5" s="1600"/>
      <c r="P5" s="1600"/>
      <c r="Q5" s="1600"/>
      <c r="R5" s="1600"/>
      <c r="S5" s="1600"/>
      <c r="T5" s="1600"/>
      <c r="U5" s="1600"/>
      <c r="V5" s="1600"/>
      <c r="W5" s="1600"/>
      <c r="X5" s="1600"/>
      <c r="Y5" s="5"/>
      <c r="Z5" s="5"/>
      <c r="AA5" s="5"/>
      <c r="AB5" s="5"/>
      <c r="AC5" s="5"/>
      <c r="AD5" s="5"/>
      <c r="AE5" s="8"/>
      <c r="AF5" s="4"/>
    </row>
    <row r="6" spans="1:32" ht="12" customHeight="1">
      <c r="A6" s="4"/>
      <c r="B6" s="30"/>
      <c r="C6" s="1599"/>
      <c r="D6" s="1599"/>
      <c r="E6" s="840"/>
      <c r="F6" s="1601">
        <v>2011</v>
      </c>
      <c r="G6" s="1601"/>
      <c r="H6" s="1601"/>
      <c r="I6" s="1601"/>
      <c r="J6" s="1601"/>
      <c r="K6" s="1601"/>
      <c r="L6" s="1601"/>
      <c r="M6" s="1601"/>
      <c r="N6" s="1601"/>
      <c r="O6" s="1601"/>
      <c r="P6" s="1601"/>
      <c r="Q6" s="1601"/>
      <c r="R6" s="1601"/>
      <c r="S6" s="1601"/>
      <c r="T6" s="1601"/>
      <c r="U6" s="1601"/>
      <c r="V6" s="1601"/>
      <c r="W6" s="1601"/>
      <c r="X6" s="1601"/>
      <c r="Y6" s="1601"/>
      <c r="Z6" s="1601"/>
      <c r="AA6" s="932"/>
      <c r="AB6" s="1601">
        <v>2012</v>
      </c>
      <c r="AC6" s="1601"/>
      <c r="AD6" s="1601"/>
      <c r="AE6" s="8"/>
      <c r="AF6" s="4"/>
    </row>
    <row r="7" spans="1:32">
      <c r="A7" s="4"/>
      <c r="B7" s="30"/>
      <c r="C7" s="849"/>
      <c r="D7" s="849"/>
      <c r="E7" s="16"/>
      <c r="F7" s="842" t="s">
        <v>170</v>
      </c>
      <c r="G7" s="840"/>
      <c r="H7" s="842" t="s">
        <v>169</v>
      </c>
      <c r="I7" s="840"/>
      <c r="J7" s="842" t="s">
        <v>168</v>
      </c>
      <c r="K7" s="840"/>
      <c r="L7" s="842" t="s">
        <v>167</v>
      </c>
      <c r="M7" s="840"/>
      <c r="N7" s="842" t="s">
        <v>166</v>
      </c>
      <c r="O7" s="840"/>
      <c r="P7" s="842" t="s">
        <v>165</v>
      </c>
      <c r="Q7" s="840"/>
      <c r="R7" s="842" t="s">
        <v>164</v>
      </c>
      <c r="S7" s="840"/>
      <c r="T7" s="842" t="s">
        <v>163</v>
      </c>
      <c r="U7" s="840"/>
      <c r="V7" s="842" t="s">
        <v>162</v>
      </c>
      <c r="W7" s="840"/>
      <c r="X7" s="842" t="s">
        <v>161</v>
      </c>
      <c r="Y7" s="840"/>
      <c r="Z7" s="842" t="s">
        <v>160</v>
      </c>
      <c r="AA7" s="840"/>
      <c r="AB7" s="842" t="s">
        <v>159</v>
      </c>
      <c r="AC7" s="840"/>
      <c r="AD7" s="842" t="s">
        <v>170</v>
      </c>
      <c r="AE7" s="5"/>
      <c r="AF7" s="4"/>
    </row>
    <row r="8" spans="1:32" ht="3" customHeight="1">
      <c r="A8" s="4"/>
      <c r="B8" s="30"/>
      <c r="C8" s="849"/>
      <c r="D8" s="849"/>
      <c r="E8" s="16"/>
      <c r="F8" s="4"/>
      <c r="G8" s="4"/>
      <c r="H8" s="4"/>
      <c r="I8" s="4"/>
      <c r="J8" s="4"/>
      <c r="K8" s="4"/>
      <c r="L8" s="4"/>
      <c r="M8" s="4"/>
      <c r="N8" s="4"/>
      <c r="O8" s="4"/>
      <c r="P8" s="4"/>
      <c r="Q8" s="4"/>
      <c r="R8" s="4"/>
      <c r="S8" s="4"/>
      <c r="T8" s="4"/>
      <c r="U8" s="4"/>
      <c r="V8" s="4"/>
      <c r="W8" s="4"/>
      <c r="X8" s="4"/>
      <c r="Y8" s="4"/>
      <c r="Z8" s="4"/>
      <c r="AA8" s="4"/>
      <c r="AB8" s="4"/>
      <c r="AC8" s="4"/>
      <c r="AD8" s="4"/>
      <c r="AE8" s="5"/>
      <c r="AF8" s="4"/>
    </row>
    <row r="9" spans="1:32" s="480" customFormat="1" ht="12" customHeight="1">
      <c r="A9" s="356"/>
      <c r="B9" s="357"/>
      <c r="C9" s="1497" t="s">
        <v>101</v>
      </c>
      <c r="D9" s="1497"/>
      <c r="E9" s="933"/>
      <c r="F9" s="934">
        <v>50362</v>
      </c>
      <c r="G9" s="934"/>
      <c r="H9" s="934">
        <v>54588</v>
      </c>
      <c r="I9" s="934"/>
      <c r="J9" s="934">
        <v>45977</v>
      </c>
      <c r="K9" s="934"/>
      <c r="L9" s="934">
        <v>50485</v>
      </c>
      <c r="M9" s="934"/>
      <c r="N9" s="934">
        <v>48249</v>
      </c>
      <c r="O9" s="934"/>
      <c r="P9" s="934">
        <v>55035</v>
      </c>
      <c r="Q9" s="934"/>
      <c r="R9" s="934">
        <v>53796</v>
      </c>
      <c r="S9" s="934"/>
      <c r="T9" s="934">
        <v>80462</v>
      </c>
      <c r="U9" s="934"/>
      <c r="V9" s="934">
        <v>69512</v>
      </c>
      <c r="W9" s="934"/>
      <c r="X9" s="934">
        <v>68710</v>
      </c>
      <c r="Y9" s="934"/>
      <c r="Z9" s="934">
        <v>64188</v>
      </c>
      <c r="AA9" s="934"/>
      <c r="AB9" s="934">
        <v>75849</v>
      </c>
      <c r="AC9" s="934"/>
      <c r="AD9" s="934">
        <v>60228</v>
      </c>
      <c r="AE9" s="479"/>
      <c r="AF9" s="356"/>
    </row>
    <row r="10" spans="1:32" s="390" customFormat="1" ht="11.25" customHeight="1">
      <c r="A10" s="386"/>
      <c r="B10" s="935"/>
      <c r="C10" s="261" t="s">
        <v>397</v>
      </c>
      <c r="D10" s="936"/>
      <c r="E10" s="937"/>
      <c r="F10" s="938">
        <v>16861</v>
      </c>
      <c r="G10" s="939"/>
      <c r="H10" s="938">
        <v>18669</v>
      </c>
      <c r="I10" s="939"/>
      <c r="J10" s="938">
        <v>15641</v>
      </c>
      <c r="K10" s="939"/>
      <c r="L10" s="938">
        <v>17160</v>
      </c>
      <c r="M10" s="939"/>
      <c r="N10" s="938">
        <v>17261</v>
      </c>
      <c r="O10" s="939"/>
      <c r="P10" s="938">
        <v>20103</v>
      </c>
      <c r="Q10" s="939"/>
      <c r="R10" s="938">
        <v>18287</v>
      </c>
      <c r="S10" s="939"/>
      <c r="T10" s="938">
        <v>27950</v>
      </c>
      <c r="U10" s="939"/>
      <c r="V10" s="938">
        <v>22732</v>
      </c>
      <c r="W10" s="939"/>
      <c r="X10" s="938">
        <v>22427</v>
      </c>
      <c r="Y10" s="939"/>
      <c r="Z10" s="938">
        <v>22391</v>
      </c>
      <c r="AA10" s="939"/>
      <c r="AB10" s="938">
        <v>24883</v>
      </c>
      <c r="AC10" s="939"/>
      <c r="AD10" s="938">
        <v>20153</v>
      </c>
      <c r="AE10" s="940"/>
      <c r="AF10" s="386"/>
    </row>
    <row r="11" spans="1:32" s="390" customFormat="1" ht="11.25" customHeight="1">
      <c r="A11" s="386"/>
      <c r="B11" s="935"/>
      <c r="C11" s="261" t="s">
        <v>398</v>
      </c>
      <c r="D11" s="936"/>
      <c r="E11" s="937"/>
      <c r="F11" s="938">
        <v>10516</v>
      </c>
      <c r="G11" s="939"/>
      <c r="H11" s="938">
        <v>11124</v>
      </c>
      <c r="I11" s="939"/>
      <c r="J11" s="938">
        <v>9576</v>
      </c>
      <c r="K11" s="939"/>
      <c r="L11" s="938">
        <v>10352</v>
      </c>
      <c r="M11" s="939"/>
      <c r="N11" s="938">
        <v>10007</v>
      </c>
      <c r="O11" s="939"/>
      <c r="P11" s="938">
        <v>11616</v>
      </c>
      <c r="Q11" s="939"/>
      <c r="R11" s="938">
        <v>11827</v>
      </c>
      <c r="S11" s="939"/>
      <c r="T11" s="938">
        <v>18273</v>
      </c>
      <c r="U11" s="939"/>
      <c r="V11" s="938">
        <v>14350</v>
      </c>
      <c r="W11" s="939"/>
      <c r="X11" s="938">
        <v>13469</v>
      </c>
      <c r="Y11" s="939"/>
      <c r="Z11" s="938">
        <v>13021</v>
      </c>
      <c r="AA11" s="939"/>
      <c r="AB11" s="938">
        <v>15808</v>
      </c>
      <c r="AC11" s="939"/>
      <c r="AD11" s="938">
        <v>11992</v>
      </c>
      <c r="AE11" s="940"/>
      <c r="AF11" s="386"/>
    </row>
    <row r="12" spans="1:32" s="390" customFormat="1" ht="11.25" customHeight="1">
      <c r="A12" s="386"/>
      <c r="B12" s="935"/>
      <c r="C12" s="261" t="s">
        <v>399</v>
      </c>
      <c r="D12" s="936"/>
      <c r="E12" s="937"/>
      <c r="F12" s="938">
        <v>13061</v>
      </c>
      <c r="G12" s="939"/>
      <c r="H12" s="938">
        <v>14231</v>
      </c>
      <c r="I12" s="939"/>
      <c r="J12" s="938">
        <v>12329</v>
      </c>
      <c r="K12" s="939"/>
      <c r="L12" s="938">
        <v>13758</v>
      </c>
      <c r="M12" s="939"/>
      <c r="N12" s="938">
        <v>12612</v>
      </c>
      <c r="O12" s="939"/>
      <c r="P12" s="938">
        <v>13820</v>
      </c>
      <c r="Q12" s="939"/>
      <c r="R12" s="938">
        <v>13884</v>
      </c>
      <c r="S12" s="939"/>
      <c r="T12" s="938">
        <v>19185</v>
      </c>
      <c r="U12" s="939"/>
      <c r="V12" s="938">
        <v>17048</v>
      </c>
      <c r="W12" s="939"/>
      <c r="X12" s="938">
        <v>16269</v>
      </c>
      <c r="Y12" s="939"/>
      <c r="Z12" s="938">
        <v>16175</v>
      </c>
      <c r="AA12" s="939"/>
      <c r="AB12" s="938">
        <v>19525</v>
      </c>
      <c r="AC12" s="939"/>
      <c r="AD12" s="938">
        <v>16193</v>
      </c>
      <c r="AE12" s="940"/>
      <c r="AF12" s="386"/>
    </row>
    <row r="13" spans="1:32" s="390" customFormat="1" ht="11.25" customHeight="1">
      <c r="A13" s="386"/>
      <c r="B13" s="935"/>
      <c r="C13" s="261" t="s">
        <v>400</v>
      </c>
      <c r="D13" s="936"/>
      <c r="E13" s="937"/>
      <c r="F13" s="938">
        <v>4482</v>
      </c>
      <c r="G13" s="939"/>
      <c r="H13" s="938">
        <v>4857</v>
      </c>
      <c r="I13" s="939"/>
      <c r="J13" s="938">
        <v>3983</v>
      </c>
      <c r="K13" s="939"/>
      <c r="L13" s="938">
        <v>4162</v>
      </c>
      <c r="M13" s="939"/>
      <c r="N13" s="938">
        <v>4031</v>
      </c>
      <c r="O13" s="939"/>
      <c r="P13" s="938">
        <v>4691</v>
      </c>
      <c r="Q13" s="939"/>
      <c r="R13" s="938">
        <v>4970</v>
      </c>
      <c r="S13" s="939"/>
      <c r="T13" s="938">
        <v>7193</v>
      </c>
      <c r="U13" s="939"/>
      <c r="V13" s="938">
        <v>6753</v>
      </c>
      <c r="W13" s="939"/>
      <c r="X13" s="938">
        <v>5706</v>
      </c>
      <c r="Y13" s="939"/>
      <c r="Z13" s="938">
        <v>5179</v>
      </c>
      <c r="AA13" s="939"/>
      <c r="AB13" s="938">
        <v>6831</v>
      </c>
      <c r="AC13" s="939"/>
      <c r="AD13" s="938">
        <v>5677</v>
      </c>
      <c r="AE13" s="940"/>
      <c r="AF13" s="386"/>
    </row>
    <row r="14" spans="1:32" s="390" customFormat="1" ht="11.25" customHeight="1">
      <c r="A14" s="386"/>
      <c r="B14" s="935"/>
      <c r="C14" s="261" t="s">
        <v>401</v>
      </c>
      <c r="D14" s="936"/>
      <c r="E14" s="937"/>
      <c r="F14" s="938">
        <v>3174</v>
      </c>
      <c r="G14" s="939"/>
      <c r="H14" s="938">
        <v>3507</v>
      </c>
      <c r="I14" s="939"/>
      <c r="J14" s="938">
        <v>2485</v>
      </c>
      <c r="K14" s="939"/>
      <c r="L14" s="938">
        <v>2978</v>
      </c>
      <c r="M14" s="939"/>
      <c r="N14" s="938">
        <v>2542</v>
      </c>
      <c r="O14" s="939"/>
      <c r="P14" s="938">
        <v>2697</v>
      </c>
      <c r="Q14" s="939"/>
      <c r="R14" s="938">
        <v>2698</v>
      </c>
      <c r="S14" s="939"/>
      <c r="T14" s="938">
        <v>4752</v>
      </c>
      <c r="U14" s="939"/>
      <c r="V14" s="938">
        <v>5342</v>
      </c>
      <c r="W14" s="939"/>
      <c r="X14" s="938">
        <v>7631</v>
      </c>
      <c r="Y14" s="939"/>
      <c r="Z14" s="938">
        <v>4730</v>
      </c>
      <c r="AA14" s="939"/>
      <c r="AB14" s="938">
        <v>5261</v>
      </c>
      <c r="AC14" s="939"/>
      <c r="AD14" s="938">
        <v>3663</v>
      </c>
      <c r="AE14" s="940"/>
      <c r="AF14" s="386"/>
    </row>
    <row r="15" spans="1:32" s="390" customFormat="1" ht="11.25" customHeight="1">
      <c r="A15" s="386"/>
      <c r="B15" s="935"/>
      <c r="C15" s="261" t="s">
        <v>274</v>
      </c>
      <c r="D15" s="936"/>
      <c r="E15" s="937"/>
      <c r="F15" s="938">
        <v>1020</v>
      </c>
      <c r="G15" s="939"/>
      <c r="H15" s="938">
        <v>1047</v>
      </c>
      <c r="I15" s="939"/>
      <c r="J15" s="938">
        <v>986</v>
      </c>
      <c r="K15" s="939"/>
      <c r="L15" s="938">
        <v>1002</v>
      </c>
      <c r="M15" s="939"/>
      <c r="N15" s="938">
        <v>829</v>
      </c>
      <c r="O15" s="939"/>
      <c r="P15" s="938">
        <v>953</v>
      </c>
      <c r="Q15" s="939"/>
      <c r="R15" s="938">
        <v>938</v>
      </c>
      <c r="S15" s="939"/>
      <c r="T15" s="938">
        <v>1631</v>
      </c>
      <c r="U15" s="939"/>
      <c r="V15" s="938">
        <v>1584</v>
      </c>
      <c r="W15" s="939"/>
      <c r="X15" s="938">
        <v>1641</v>
      </c>
      <c r="Y15" s="939"/>
      <c r="Z15" s="938">
        <v>1439</v>
      </c>
      <c r="AA15" s="939"/>
      <c r="AB15" s="938">
        <v>1854</v>
      </c>
      <c r="AC15" s="939"/>
      <c r="AD15" s="938">
        <v>1299</v>
      </c>
      <c r="AE15" s="940"/>
      <c r="AF15" s="386"/>
    </row>
    <row r="16" spans="1:32" s="390" customFormat="1" ht="11.25" customHeight="1">
      <c r="A16" s="386"/>
      <c r="B16" s="935"/>
      <c r="C16" s="261" t="s">
        <v>275</v>
      </c>
      <c r="D16" s="936"/>
      <c r="E16" s="941"/>
      <c r="F16" s="938">
        <v>1248</v>
      </c>
      <c r="G16" s="939"/>
      <c r="H16" s="938">
        <v>1153</v>
      </c>
      <c r="I16" s="939"/>
      <c r="J16" s="938">
        <v>977</v>
      </c>
      <c r="K16" s="939"/>
      <c r="L16" s="938">
        <v>1073</v>
      </c>
      <c r="M16" s="939"/>
      <c r="N16" s="938">
        <v>967</v>
      </c>
      <c r="O16" s="939"/>
      <c r="P16" s="938">
        <v>1155</v>
      </c>
      <c r="Q16" s="939"/>
      <c r="R16" s="938">
        <v>1192</v>
      </c>
      <c r="S16" s="939"/>
      <c r="T16" s="938">
        <v>1478</v>
      </c>
      <c r="U16" s="939"/>
      <c r="V16" s="938">
        <v>1703</v>
      </c>
      <c r="W16" s="939"/>
      <c r="X16" s="938">
        <v>1567</v>
      </c>
      <c r="Y16" s="939"/>
      <c r="Z16" s="938">
        <v>1253</v>
      </c>
      <c r="AA16" s="939"/>
      <c r="AB16" s="938">
        <v>1687</v>
      </c>
      <c r="AC16" s="939"/>
      <c r="AD16" s="938">
        <v>1251</v>
      </c>
      <c r="AE16" s="940"/>
      <c r="AF16" s="386"/>
    </row>
    <row r="17" spans="1:32" s="390" customFormat="1" ht="4.5" customHeight="1">
      <c r="A17" s="386"/>
      <c r="B17" s="935"/>
      <c r="C17" s="294"/>
      <c r="D17" s="936"/>
      <c r="E17" s="942"/>
      <c r="F17" s="939"/>
      <c r="G17" s="939"/>
      <c r="H17" s="939"/>
      <c r="I17" s="939"/>
      <c r="J17" s="939"/>
      <c r="K17" s="939"/>
      <c r="L17" s="939"/>
      <c r="M17" s="939"/>
      <c r="N17" s="939"/>
      <c r="O17" s="939"/>
      <c r="P17" s="939"/>
      <c r="Q17" s="939"/>
      <c r="R17" s="939"/>
      <c r="S17" s="939"/>
      <c r="T17" s="939"/>
      <c r="U17" s="939"/>
      <c r="V17" s="939"/>
      <c r="W17" s="939"/>
      <c r="X17" s="939"/>
      <c r="Y17" s="939"/>
      <c r="Z17" s="939"/>
      <c r="AA17" s="939"/>
      <c r="AB17" s="939"/>
      <c r="AC17" s="939"/>
      <c r="AD17" s="939"/>
      <c r="AE17" s="940"/>
      <c r="AF17" s="386"/>
    </row>
    <row r="18" spans="1:32" s="947" customFormat="1" ht="10.5" customHeight="1">
      <c r="A18" s="943"/>
      <c r="B18" s="944"/>
      <c r="C18" s="1497" t="s">
        <v>665</v>
      </c>
      <c r="D18" s="1497"/>
      <c r="E18" s="933"/>
      <c r="F18" s="945"/>
      <c r="G18" s="945"/>
      <c r="H18" s="945"/>
      <c r="I18" s="945"/>
      <c r="J18" s="945"/>
      <c r="K18" s="945"/>
      <c r="L18" s="945"/>
      <c r="M18" s="945"/>
      <c r="N18" s="945"/>
      <c r="O18" s="945"/>
      <c r="P18" s="945"/>
      <c r="Q18" s="945"/>
      <c r="R18" s="945"/>
      <c r="S18" s="945"/>
      <c r="T18" s="945"/>
      <c r="U18" s="945"/>
      <c r="V18" s="945"/>
      <c r="W18" s="945"/>
      <c r="X18" s="945"/>
      <c r="Y18" s="945"/>
      <c r="Z18" s="945"/>
      <c r="AA18" s="945"/>
      <c r="AB18" s="945"/>
      <c r="AC18" s="945"/>
      <c r="AD18" s="945"/>
      <c r="AE18" s="946"/>
      <c r="AF18" s="943"/>
    </row>
    <row r="19" spans="1:32" s="390" customFormat="1" ht="12" customHeight="1">
      <c r="A19" s="386"/>
      <c r="B19" s="935"/>
      <c r="C19" s="428" t="s">
        <v>516</v>
      </c>
      <c r="D19" s="936"/>
      <c r="E19" s="948"/>
      <c r="F19" s="938">
        <v>7527</v>
      </c>
      <c r="G19" s="939"/>
      <c r="H19" s="938">
        <v>7879</v>
      </c>
      <c r="I19" s="553"/>
      <c r="J19" s="938">
        <v>6466</v>
      </c>
      <c r="K19" s="939"/>
      <c r="L19" s="938">
        <v>7014</v>
      </c>
      <c r="M19" s="939"/>
      <c r="N19" s="938">
        <v>8810</v>
      </c>
      <c r="O19" s="939"/>
      <c r="P19" s="938">
        <v>7983</v>
      </c>
      <c r="Q19" s="939"/>
      <c r="R19" s="938">
        <v>7451</v>
      </c>
      <c r="S19" s="939"/>
      <c r="T19" s="938">
        <v>10216</v>
      </c>
      <c r="U19" s="939"/>
      <c r="V19" s="938">
        <v>10052</v>
      </c>
      <c r="W19" s="939"/>
      <c r="X19" s="938">
        <v>10596</v>
      </c>
      <c r="Y19" s="939"/>
      <c r="Z19" s="938">
        <v>8098</v>
      </c>
      <c r="AA19" s="939"/>
      <c r="AB19" s="938">
        <v>10654</v>
      </c>
      <c r="AC19" s="939"/>
      <c r="AD19" s="938">
        <v>8001</v>
      </c>
      <c r="AE19" s="940"/>
      <c r="AF19" s="386"/>
    </row>
    <row r="20" spans="1:32" s="390" customFormat="1" ht="12" customHeight="1">
      <c r="A20" s="386"/>
      <c r="B20" s="935"/>
      <c r="C20" s="428" t="s">
        <v>517</v>
      </c>
      <c r="D20" s="387"/>
      <c r="E20" s="941"/>
      <c r="F20" s="938">
        <v>4561</v>
      </c>
      <c r="G20" s="939"/>
      <c r="H20" s="938">
        <v>5207</v>
      </c>
      <c r="I20" s="553"/>
      <c r="J20" s="938">
        <v>4348</v>
      </c>
      <c r="K20" s="939"/>
      <c r="L20" s="938">
        <v>4859</v>
      </c>
      <c r="M20" s="939"/>
      <c r="N20" s="938">
        <v>3945</v>
      </c>
      <c r="O20" s="939"/>
      <c r="P20" s="938">
        <v>4011</v>
      </c>
      <c r="Q20" s="939"/>
      <c r="R20" s="938">
        <v>4212</v>
      </c>
      <c r="S20" s="939"/>
      <c r="T20" s="938">
        <v>5028</v>
      </c>
      <c r="U20" s="939"/>
      <c r="V20" s="938">
        <v>5785</v>
      </c>
      <c r="W20" s="939"/>
      <c r="X20" s="938">
        <v>6571</v>
      </c>
      <c r="Y20" s="939"/>
      <c r="Z20" s="938">
        <v>6989</v>
      </c>
      <c r="AA20" s="939"/>
      <c r="AB20" s="938">
        <v>7505</v>
      </c>
      <c r="AC20" s="939"/>
      <c r="AD20" s="938">
        <v>6251</v>
      </c>
      <c r="AE20" s="940"/>
      <c r="AF20" s="386"/>
    </row>
    <row r="21" spans="1:32" s="390" customFormat="1" ht="12" customHeight="1">
      <c r="A21" s="386"/>
      <c r="B21" s="935"/>
      <c r="C21" s="428" t="s">
        <v>518</v>
      </c>
      <c r="D21" s="936"/>
      <c r="E21" s="948"/>
      <c r="F21" s="938">
        <v>5536</v>
      </c>
      <c r="G21" s="939"/>
      <c r="H21" s="938">
        <v>6079</v>
      </c>
      <c r="I21" s="838"/>
      <c r="J21" s="938">
        <v>4888</v>
      </c>
      <c r="K21" s="939"/>
      <c r="L21" s="938">
        <v>5434</v>
      </c>
      <c r="M21" s="939"/>
      <c r="N21" s="938">
        <v>4605</v>
      </c>
      <c r="O21" s="939"/>
      <c r="P21" s="938">
        <v>4611</v>
      </c>
      <c r="Q21" s="939"/>
      <c r="R21" s="938">
        <v>4485</v>
      </c>
      <c r="S21" s="939"/>
      <c r="T21" s="938">
        <v>5982</v>
      </c>
      <c r="U21" s="939"/>
      <c r="V21" s="938">
        <v>6953</v>
      </c>
      <c r="W21" s="939"/>
      <c r="X21" s="938">
        <v>7401</v>
      </c>
      <c r="Y21" s="939"/>
      <c r="Z21" s="938">
        <v>5667</v>
      </c>
      <c r="AA21" s="939"/>
      <c r="AB21" s="938">
        <v>7099</v>
      </c>
      <c r="AC21" s="939"/>
      <c r="AD21" s="938">
        <v>5667</v>
      </c>
      <c r="AE21" s="940"/>
      <c r="AF21" s="386"/>
    </row>
    <row r="22" spans="1:32" s="390" customFormat="1" ht="12" customHeight="1">
      <c r="A22" s="386"/>
      <c r="B22" s="935"/>
      <c r="C22" s="428" t="s">
        <v>519</v>
      </c>
      <c r="D22" s="949"/>
      <c r="E22" s="948"/>
      <c r="F22" s="938">
        <v>4433</v>
      </c>
      <c r="G22" s="939"/>
      <c r="H22" s="938">
        <v>4888</v>
      </c>
      <c r="I22" s="553"/>
      <c r="J22" s="938">
        <v>4041</v>
      </c>
      <c r="K22" s="939"/>
      <c r="L22" s="938">
        <v>4475</v>
      </c>
      <c r="M22" s="939"/>
      <c r="N22" s="938">
        <v>4051</v>
      </c>
      <c r="O22" s="939"/>
      <c r="P22" s="938">
        <v>4672</v>
      </c>
      <c r="Q22" s="939"/>
      <c r="R22" s="938">
        <v>4620</v>
      </c>
      <c r="S22" s="939"/>
      <c r="T22" s="938">
        <v>6162</v>
      </c>
      <c r="U22" s="939"/>
      <c r="V22" s="938">
        <v>6127</v>
      </c>
      <c r="W22" s="939"/>
      <c r="X22" s="938">
        <v>5671</v>
      </c>
      <c r="Y22" s="939"/>
      <c r="Z22" s="938">
        <v>5989</v>
      </c>
      <c r="AA22" s="939"/>
      <c r="AB22" s="938">
        <v>6548</v>
      </c>
      <c r="AC22" s="939"/>
      <c r="AD22" s="938">
        <v>5144</v>
      </c>
      <c r="AE22" s="940"/>
      <c r="AF22" s="386"/>
    </row>
    <row r="23" spans="1:32" s="390" customFormat="1" ht="12" customHeight="1">
      <c r="A23" s="386"/>
      <c r="B23" s="935"/>
      <c r="C23" s="428" t="s">
        <v>520</v>
      </c>
      <c r="D23" s="936"/>
      <c r="E23" s="948"/>
      <c r="F23" s="938">
        <v>4531</v>
      </c>
      <c r="G23" s="939"/>
      <c r="H23" s="938">
        <v>5172</v>
      </c>
      <c r="I23" s="838"/>
      <c r="J23" s="938">
        <v>4265</v>
      </c>
      <c r="K23" s="939"/>
      <c r="L23" s="938">
        <v>4643</v>
      </c>
      <c r="M23" s="939"/>
      <c r="N23" s="938">
        <v>4069</v>
      </c>
      <c r="O23" s="939"/>
      <c r="P23" s="938">
        <v>4156</v>
      </c>
      <c r="Q23" s="939"/>
      <c r="R23" s="938">
        <v>4448</v>
      </c>
      <c r="S23" s="939"/>
      <c r="T23" s="938">
        <v>5128</v>
      </c>
      <c r="U23" s="939"/>
      <c r="V23" s="938">
        <v>5476</v>
      </c>
      <c r="W23" s="939"/>
      <c r="X23" s="938">
        <v>5594</v>
      </c>
      <c r="Y23" s="939"/>
      <c r="Z23" s="938">
        <v>5133</v>
      </c>
      <c r="AA23" s="939"/>
      <c r="AB23" s="938">
        <v>6424</v>
      </c>
      <c r="AC23" s="939"/>
      <c r="AD23" s="938">
        <v>5121</v>
      </c>
      <c r="AE23" s="940"/>
      <c r="AF23" s="386"/>
    </row>
    <row r="24" spans="1:32" s="390" customFormat="1" ht="11.25" hidden="1" customHeight="1">
      <c r="A24" s="386"/>
      <c r="B24" s="935"/>
      <c r="C24" s="428" t="s">
        <v>521</v>
      </c>
      <c r="D24" s="936"/>
      <c r="E24" s="948"/>
      <c r="F24" s="950">
        <v>4491</v>
      </c>
      <c r="G24" s="939"/>
      <c r="H24" s="950">
        <v>4596</v>
      </c>
      <c r="I24" s="939"/>
      <c r="J24" s="950">
        <v>3838</v>
      </c>
      <c r="K24" s="939"/>
      <c r="L24" s="950">
        <v>4272</v>
      </c>
      <c r="M24" s="939"/>
      <c r="N24" s="950">
        <v>3829</v>
      </c>
      <c r="O24" s="939"/>
      <c r="P24" s="950">
        <v>4031</v>
      </c>
      <c r="Q24" s="939"/>
      <c r="R24" s="950">
        <v>4070</v>
      </c>
      <c r="S24" s="939"/>
      <c r="T24" s="950">
        <v>5976</v>
      </c>
      <c r="U24" s="939"/>
      <c r="V24" s="950">
        <v>5617</v>
      </c>
      <c r="W24" s="939"/>
      <c r="X24" s="950">
        <v>5025</v>
      </c>
      <c r="Y24" s="939"/>
      <c r="Z24" s="950">
        <v>4181</v>
      </c>
      <c r="AA24" s="939"/>
      <c r="AB24" s="938">
        <v>6121</v>
      </c>
      <c r="AC24" s="939"/>
      <c r="AD24" s="938">
        <v>4776</v>
      </c>
      <c r="AE24" s="940"/>
      <c r="AF24" s="386"/>
    </row>
    <row r="25" spans="1:32" s="390" customFormat="1" ht="12.75" hidden="1" customHeight="1">
      <c r="A25" s="386"/>
      <c r="B25" s="935"/>
      <c r="C25" s="428" t="s">
        <v>522</v>
      </c>
      <c r="D25" s="387"/>
      <c r="E25" s="941"/>
      <c r="F25" s="950">
        <v>2014</v>
      </c>
      <c r="G25" s="939"/>
      <c r="H25" s="950">
        <v>2109</v>
      </c>
      <c r="I25" s="939"/>
      <c r="J25" s="950">
        <v>1926</v>
      </c>
      <c r="K25" s="939"/>
      <c r="L25" s="950">
        <v>2022</v>
      </c>
      <c r="M25" s="939"/>
      <c r="N25" s="950">
        <v>2029</v>
      </c>
      <c r="O25" s="939"/>
      <c r="P25" s="950">
        <v>2034</v>
      </c>
      <c r="Q25" s="939"/>
      <c r="R25" s="950">
        <v>2192</v>
      </c>
      <c r="S25" s="939"/>
      <c r="T25" s="950">
        <v>2486</v>
      </c>
      <c r="U25" s="939"/>
      <c r="V25" s="950">
        <v>2714</v>
      </c>
      <c r="W25" s="939"/>
      <c r="X25" s="950">
        <v>2438</v>
      </c>
      <c r="Y25" s="939"/>
      <c r="Z25" s="950">
        <v>2719</v>
      </c>
      <c r="AA25" s="939"/>
      <c r="AB25" s="938">
        <v>2980</v>
      </c>
      <c r="AC25" s="939"/>
      <c r="AD25" s="938">
        <v>2477</v>
      </c>
      <c r="AE25" s="940"/>
      <c r="AF25" s="386"/>
    </row>
    <row r="26" spans="1:32" s="390" customFormat="1" ht="12" hidden="1" customHeight="1">
      <c r="A26" s="386"/>
      <c r="B26" s="935"/>
      <c r="C26" s="428" t="s">
        <v>523</v>
      </c>
      <c r="D26" s="387"/>
      <c r="E26" s="941"/>
      <c r="F26" s="950">
        <v>1703</v>
      </c>
      <c r="G26" s="939"/>
      <c r="H26" s="950">
        <v>1746</v>
      </c>
      <c r="I26" s="939"/>
      <c r="J26" s="950">
        <v>1191</v>
      </c>
      <c r="K26" s="939"/>
      <c r="L26" s="950">
        <v>1202</v>
      </c>
      <c r="M26" s="939"/>
      <c r="N26" s="950">
        <v>1403</v>
      </c>
      <c r="O26" s="939"/>
      <c r="P26" s="950">
        <v>1526</v>
      </c>
      <c r="Q26" s="939"/>
      <c r="R26" s="950">
        <v>1487</v>
      </c>
      <c r="S26" s="939"/>
      <c r="T26" s="950">
        <v>1710</v>
      </c>
      <c r="U26" s="939"/>
      <c r="V26" s="950">
        <v>2018</v>
      </c>
      <c r="W26" s="939"/>
      <c r="X26" s="950">
        <v>1796</v>
      </c>
      <c r="Y26" s="939"/>
      <c r="Z26" s="950">
        <v>1443</v>
      </c>
      <c r="AA26" s="939"/>
      <c r="AB26" s="938">
        <v>2011</v>
      </c>
      <c r="AC26" s="939"/>
      <c r="AD26" s="938">
        <v>1997</v>
      </c>
      <c r="AE26" s="940"/>
      <c r="AF26" s="386"/>
    </row>
    <row r="27" spans="1:32" s="390" customFormat="1" ht="12" hidden="1" customHeight="1">
      <c r="A27" s="386"/>
      <c r="B27" s="935"/>
      <c r="C27" s="428" t="s">
        <v>524</v>
      </c>
      <c r="D27" s="387"/>
      <c r="E27" s="941"/>
      <c r="F27" s="950">
        <v>297</v>
      </c>
      <c r="G27" s="939"/>
      <c r="H27" s="950">
        <v>324</v>
      </c>
      <c r="I27" s="939"/>
      <c r="J27" s="950">
        <v>298</v>
      </c>
      <c r="K27" s="939"/>
      <c r="L27" s="950">
        <v>293</v>
      </c>
      <c r="M27" s="939"/>
      <c r="N27" s="950">
        <v>499</v>
      </c>
      <c r="O27" s="939"/>
      <c r="P27" s="950">
        <v>2259</v>
      </c>
      <c r="Q27" s="939"/>
      <c r="R27" s="950">
        <v>1523</v>
      </c>
      <c r="S27" s="939"/>
      <c r="T27" s="950">
        <v>10107</v>
      </c>
      <c r="U27" s="939"/>
      <c r="V27" s="950">
        <v>725</v>
      </c>
      <c r="W27" s="939"/>
      <c r="X27" s="950">
        <v>636</v>
      </c>
      <c r="Y27" s="939"/>
      <c r="Z27" s="950">
        <v>624</v>
      </c>
      <c r="AA27" s="939"/>
      <c r="AB27" s="938">
        <v>826</v>
      </c>
      <c r="AC27" s="939"/>
      <c r="AD27" s="938">
        <v>538</v>
      </c>
      <c r="AE27" s="940"/>
      <c r="AF27" s="386"/>
    </row>
    <row r="28" spans="1:32" s="390" customFormat="1" ht="4.5" customHeight="1">
      <c r="A28" s="386"/>
      <c r="B28" s="935"/>
      <c r="C28" s="936"/>
      <c r="D28" s="936"/>
      <c r="E28" s="951"/>
      <c r="F28" s="939"/>
      <c r="G28" s="939"/>
      <c r="H28" s="939"/>
      <c r="I28" s="939"/>
      <c r="J28" s="939"/>
      <c r="K28" s="939"/>
      <c r="L28" s="939"/>
      <c r="M28" s="939"/>
      <c r="N28" s="939"/>
      <c r="O28" s="939"/>
      <c r="P28" s="939"/>
      <c r="Q28" s="939"/>
      <c r="R28" s="939"/>
      <c r="S28" s="939"/>
      <c r="T28" s="939"/>
      <c r="U28" s="939"/>
      <c r="V28" s="939"/>
      <c r="W28" s="939"/>
      <c r="X28" s="939"/>
      <c r="Y28" s="939"/>
      <c r="Z28" s="939"/>
      <c r="AA28" s="939"/>
      <c r="AB28" s="938"/>
      <c r="AC28" s="939"/>
      <c r="AD28" s="938"/>
      <c r="AE28" s="940"/>
      <c r="AF28" s="386"/>
    </row>
    <row r="29" spans="1:32" s="390" customFormat="1" ht="12" customHeight="1">
      <c r="A29" s="386"/>
      <c r="B29" s="935"/>
      <c r="C29" s="1497" t="s">
        <v>525</v>
      </c>
      <c r="D29" s="1497"/>
      <c r="E29" s="951"/>
      <c r="F29" s="934">
        <v>5327</v>
      </c>
      <c r="G29" s="934"/>
      <c r="H29" s="934">
        <v>5439</v>
      </c>
      <c r="I29" s="934"/>
      <c r="J29" s="934">
        <v>3855</v>
      </c>
      <c r="K29" s="934"/>
      <c r="L29" s="934">
        <v>4517</v>
      </c>
      <c r="M29" s="934"/>
      <c r="N29" s="934">
        <v>4080</v>
      </c>
      <c r="O29" s="934"/>
      <c r="P29" s="934">
        <v>6336</v>
      </c>
      <c r="Q29" s="934"/>
      <c r="R29" s="934">
        <v>7191</v>
      </c>
      <c r="S29" s="934"/>
      <c r="T29" s="934">
        <v>9952</v>
      </c>
      <c r="U29" s="934"/>
      <c r="V29" s="934">
        <v>8327</v>
      </c>
      <c r="W29" s="934"/>
      <c r="X29" s="934">
        <v>6573</v>
      </c>
      <c r="Y29" s="934"/>
      <c r="Z29" s="934">
        <v>4326</v>
      </c>
      <c r="AA29" s="934"/>
      <c r="AB29" s="934">
        <v>7416</v>
      </c>
      <c r="AC29" s="934"/>
      <c r="AD29" s="934">
        <v>5872</v>
      </c>
      <c r="AE29" s="940"/>
      <c r="AF29" s="386"/>
    </row>
    <row r="30" spans="1:32" s="947" customFormat="1" ht="12" customHeight="1">
      <c r="A30" s="943"/>
      <c r="B30" s="944"/>
      <c r="C30" s="1497" t="s">
        <v>526</v>
      </c>
      <c r="D30" s="1497"/>
      <c r="E30" s="933">
        <f>SUM(E31:E34)</f>
        <v>0</v>
      </c>
      <c r="F30" s="934">
        <v>45035</v>
      </c>
      <c r="G30" s="934"/>
      <c r="H30" s="934">
        <v>49149</v>
      </c>
      <c r="I30" s="934"/>
      <c r="J30" s="934">
        <v>42122</v>
      </c>
      <c r="K30" s="934"/>
      <c r="L30" s="934">
        <v>45968</v>
      </c>
      <c r="M30" s="934"/>
      <c r="N30" s="934">
        <v>44169</v>
      </c>
      <c r="O30" s="934"/>
      <c r="P30" s="934">
        <v>48699</v>
      </c>
      <c r="Q30" s="934"/>
      <c r="R30" s="934">
        <v>46605</v>
      </c>
      <c r="S30" s="934"/>
      <c r="T30" s="934">
        <v>70510</v>
      </c>
      <c r="U30" s="934"/>
      <c r="V30" s="934">
        <v>61185</v>
      </c>
      <c r="W30" s="934"/>
      <c r="X30" s="934">
        <v>62137</v>
      </c>
      <c r="Y30" s="934"/>
      <c r="Z30" s="934">
        <v>59862</v>
      </c>
      <c r="AA30" s="934"/>
      <c r="AB30" s="934">
        <v>68433</v>
      </c>
      <c r="AC30" s="934"/>
      <c r="AD30" s="934">
        <v>54356</v>
      </c>
      <c r="AE30" s="946"/>
      <c r="AF30" s="943"/>
    </row>
    <row r="31" spans="1:32" s="390" customFormat="1" ht="12.75" customHeight="1">
      <c r="A31" s="386"/>
      <c r="B31" s="935"/>
      <c r="C31" s="261" t="s">
        <v>527</v>
      </c>
      <c r="D31" s="936"/>
      <c r="E31" s="948"/>
      <c r="F31" s="938">
        <v>2247</v>
      </c>
      <c r="G31" s="939"/>
      <c r="H31" s="938">
        <v>2317</v>
      </c>
      <c r="I31" s="939"/>
      <c r="J31" s="938">
        <v>1692</v>
      </c>
      <c r="K31" s="939"/>
      <c r="L31" s="938">
        <v>1582</v>
      </c>
      <c r="M31" s="939"/>
      <c r="N31" s="938">
        <v>1762</v>
      </c>
      <c r="O31" s="939"/>
      <c r="P31" s="938">
        <v>1998</v>
      </c>
      <c r="Q31" s="939"/>
      <c r="R31" s="938">
        <v>1994</v>
      </c>
      <c r="S31" s="939"/>
      <c r="T31" s="938">
        <v>2229</v>
      </c>
      <c r="U31" s="939"/>
      <c r="V31" s="938">
        <v>2850</v>
      </c>
      <c r="W31" s="939"/>
      <c r="X31" s="938">
        <v>2400</v>
      </c>
      <c r="Y31" s="939"/>
      <c r="Z31" s="938">
        <v>2014</v>
      </c>
      <c r="AA31" s="939"/>
      <c r="AB31" s="938">
        <v>2653</v>
      </c>
      <c r="AC31" s="939"/>
      <c r="AD31" s="938">
        <v>2684</v>
      </c>
      <c r="AE31" s="940"/>
      <c r="AF31" s="386"/>
    </row>
    <row r="32" spans="1:32" s="390" customFormat="1" ht="11.25" customHeight="1">
      <c r="A32" s="386"/>
      <c r="B32" s="935"/>
      <c r="C32" s="261" t="s">
        <v>528</v>
      </c>
      <c r="D32" s="936"/>
      <c r="E32" s="948"/>
      <c r="F32" s="938">
        <v>13208</v>
      </c>
      <c r="G32" s="939"/>
      <c r="H32" s="938">
        <v>14662</v>
      </c>
      <c r="I32" s="939"/>
      <c r="J32" s="938">
        <v>12623</v>
      </c>
      <c r="K32" s="939"/>
      <c r="L32" s="938">
        <v>14001</v>
      </c>
      <c r="M32" s="939"/>
      <c r="N32" s="938">
        <v>12490</v>
      </c>
      <c r="O32" s="939"/>
      <c r="P32" s="938">
        <v>12940</v>
      </c>
      <c r="Q32" s="939"/>
      <c r="R32" s="938">
        <v>12726</v>
      </c>
      <c r="S32" s="939"/>
      <c r="T32" s="938">
        <v>15767</v>
      </c>
      <c r="U32" s="939"/>
      <c r="V32" s="938">
        <v>17318</v>
      </c>
      <c r="W32" s="939"/>
      <c r="X32" s="938">
        <v>17967</v>
      </c>
      <c r="Y32" s="939"/>
      <c r="Z32" s="938">
        <v>20285</v>
      </c>
      <c r="AA32" s="939"/>
      <c r="AB32" s="938">
        <v>20931</v>
      </c>
      <c r="AC32" s="939"/>
      <c r="AD32" s="938">
        <v>16983</v>
      </c>
      <c r="AE32" s="940"/>
      <c r="AF32" s="386"/>
    </row>
    <row r="33" spans="1:32" s="390" customFormat="1" ht="11.25" customHeight="1">
      <c r="A33" s="386"/>
      <c r="B33" s="935"/>
      <c r="C33" s="261" t="s">
        <v>358</v>
      </c>
      <c r="D33" s="936"/>
      <c r="E33" s="948"/>
      <c r="F33" s="938">
        <v>29564</v>
      </c>
      <c r="G33" s="939"/>
      <c r="H33" s="938">
        <v>32147</v>
      </c>
      <c r="I33" s="939"/>
      <c r="J33" s="938">
        <v>27789</v>
      </c>
      <c r="K33" s="939"/>
      <c r="L33" s="938">
        <v>30361</v>
      </c>
      <c r="M33" s="939"/>
      <c r="N33" s="938">
        <v>29898</v>
      </c>
      <c r="O33" s="939"/>
      <c r="P33" s="938">
        <v>33727</v>
      </c>
      <c r="Q33" s="939"/>
      <c r="R33" s="938">
        <v>31855</v>
      </c>
      <c r="S33" s="939"/>
      <c r="T33" s="938">
        <v>52468</v>
      </c>
      <c r="U33" s="939"/>
      <c r="V33" s="938">
        <v>40991</v>
      </c>
      <c r="W33" s="939"/>
      <c r="X33" s="938">
        <v>41745</v>
      </c>
      <c r="Y33" s="939"/>
      <c r="Z33" s="938">
        <v>37538</v>
      </c>
      <c r="AA33" s="939"/>
      <c r="AB33" s="938">
        <v>44803</v>
      </c>
      <c r="AC33" s="939"/>
      <c r="AD33" s="938">
        <v>34662</v>
      </c>
      <c r="AE33" s="940"/>
      <c r="AF33" s="386"/>
    </row>
    <row r="34" spans="1:32" s="390" customFormat="1" ht="11.25" customHeight="1">
      <c r="A34" s="386"/>
      <c r="B34" s="935"/>
      <c r="C34" s="261" t="s">
        <v>529</v>
      </c>
      <c r="D34" s="936"/>
      <c r="E34" s="948"/>
      <c r="F34" s="938">
        <v>16</v>
      </c>
      <c r="G34" s="939"/>
      <c r="H34" s="938">
        <v>23</v>
      </c>
      <c r="I34" s="939"/>
      <c r="J34" s="938">
        <v>18</v>
      </c>
      <c r="K34" s="939"/>
      <c r="L34" s="938">
        <v>24</v>
      </c>
      <c r="M34" s="939"/>
      <c r="N34" s="938">
        <v>19</v>
      </c>
      <c r="O34" s="939"/>
      <c r="P34" s="938">
        <v>34</v>
      </c>
      <c r="Q34" s="939"/>
      <c r="R34" s="938">
        <v>30</v>
      </c>
      <c r="S34" s="939"/>
      <c r="T34" s="938">
        <v>46</v>
      </c>
      <c r="U34" s="939"/>
      <c r="V34" s="938">
        <v>26</v>
      </c>
      <c r="W34" s="939"/>
      <c r="X34" s="938">
        <v>25</v>
      </c>
      <c r="Y34" s="939"/>
      <c r="Z34" s="938">
        <v>25</v>
      </c>
      <c r="AA34" s="939"/>
      <c r="AB34" s="938">
        <v>46</v>
      </c>
      <c r="AC34" s="939"/>
      <c r="AD34" s="938">
        <v>27</v>
      </c>
      <c r="AE34" s="940"/>
      <c r="AF34" s="386"/>
    </row>
    <row r="35" spans="1:32" ht="12.75" customHeight="1" thickBot="1">
      <c r="A35" s="4"/>
      <c r="B35" s="30"/>
      <c r="C35" s="952"/>
      <c r="D35" s="18"/>
      <c r="E35" s="515"/>
      <c r="F35" s="843"/>
      <c r="G35" s="843"/>
      <c r="H35" s="843"/>
      <c r="I35" s="843"/>
      <c r="J35" s="843"/>
      <c r="K35" s="843"/>
      <c r="L35" s="843"/>
      <c r="M35" s="843"/>
      <c r="N35" s="953"/>
      <c r="O35" s="843"/>
      <c r="P35" s="843"/>
      <c r="Q35" s="843"/>
      <c r="R35" s="954"/>
      <c r="S35" s="955"/>
      <c r="T35" s="843"/>
      <c r="U35" s="955"/>
      <c r="V35" s="843"/>
      <c r="W35" s="955"/>
      <c r="X35" s="843"/>
      <c r="Y35" s="955"/>
      <c r="Z35" s="843"/>
      <c r="AA35" s="955"/>
      <c r="AB35" s="843"/>
      <c r="AC35" s="955"/>
      <c r="AD35" s="843"/>
      <c r="AE35" s="5"/>
      <c r="AF35" s="4"/>
    </row>
    <row r="36" spans="1:32" ht="13.5" customHeight="1" thickBot="1">
      <c r="A36" s="4"/>
      <c r="B36" s="30"/>
      <c r="C36" s="358" t="s">
        <v>530</v>
      </c>
      <c r="D36" s="472"/>
      <c r="E36" s="472"/>
      <c r="F36" s="956"/>
      <c r="G36" s="956"/>
      <c r="H36" s="956"/>
      <c r="I36" s="956"/>
      <c r="J36" s="957"/>
      <c r="K36" s="957"/>
      <c r="L36" s="957"/>
      <c r="M36" s="957"/>
      <c r="N36" s="957"/>
      <c r="O36" s="957"/>
      <c r="P36" s="957"/>
      <c r="Q36" s="957"/>
      <c r="R36" s="957"/>
      <c r="S36" s="957"/>
      <c r="T36" s="957"/>
      <c r="U36" s="957"/>
      <c r="V36" s="957"/>
      <c r="W36" s="957"/>
      <c r="X36" s="957"/>
      <c r="Y36" s="957"/>
      <c r="Z36" s="957"/>
      <c r="AA36" s="957"/>
      <c r="AB36" s="957"/>
      <c r="AC36" s="957"/>
      <c r="AD36" s="957"/>
      <c r="AE36" s="5"/>
      <c r="AF36" s="4"/>
    </row>
    <row r="37" spans="1:32" ht="9.75" customHeight="1">
      <c r="A37" s="4"/>
      <c r="B37" s="30"/>
      <c r="C37" s="845" t="s">
        <v>118</v>
      </c>
      <c r="D37" s="18"/>
      <c r="E37" s="958"/>
      <c r="F37" s="959"/>
      <c r="G37" s="959"/>
      <c r="H37" s="959"/>
      <c r="I37" s="959"/>
      <c r="J37" s="960"/>
      <c r="K37" s="960"/>
      <c r="L37" s="960"/>
      <c r="M37" s="960"/>
      <c r="N37" s="960"/>
      <c r="O37" s="960"/>
      <c r="P37" s="960"/>
      <c r="Q37" s="960"/>
      <c r="R37" s="960"/>
      <c r="S37" s="955"/>
      <c r="T37" s="955"/>
      <c r="U37" s="955"/>
      <c r="V37" s="955"/>
      <c r="W37" s="955"/>
      <c r="X37" s="955"/>
      <c r="Y37" s="955"/>
      <c r="Z37" s="955"/>
      <c r="AA37" s="955"/>
      <c r="AB37" s="955"/>
      <c r="AC37" s="955"/>
      <c r="AD37" s="955"/>
      <c r="AE37" s="5"/>
      <c r="AF37" s="4"/>
    </row>
    <row r="38" spans="1:32" ht="12" customHeight="1">
      <c r="A38" s="4"/>
      <c r="B38" s="30"/>
      <c r="C38" s="1497" t="s">
        <v>101</v>
      </c>
      <c r="D38" s="1497"/>
      <c r="E38" s="933">
        <f>SUM(E39:E45)</f>
        <v>0</v>
      </c>
      <c r="F38" s="934">
        <v>8838</v>
      </c>
      <c r="G38" s="934">
        <f>SUM(G39:G45)</f>
        <v>0</v>
      </c>
      <c r="H38" s="934">
        <v>8773</v>
      </c>
      <c r="I38" s="934">
        <f>SUM(I39:I45)</f>
        <v>0</v>
      </c>
      <c r="J38" s="934">
        <v>8944</v>
      </c>
      <c r="K38" s="934">
        <f>SUM(K39:K45)</f>
        <v>0</v>
      </c>
      <c r="L38" s="934">
        <v>10696</v>
      </c>
      <c r="M38" s="934">
        <f>SUM(M39:M45)</f>
        <v>0</v>
      </c>
      <c r="N38" s="934">
        <v>9191</v>
      </c>
      <c r="O38" s="934">
        <f>SUM(O39:O45)</f>
        <v>0</v>
      </c>
      <c r="P38" s="934">
        <v>9586</v>
      </c>
      <c r="Q38" s="934">
        <f>SUM(Q39:Q45)</f>
        <v>0</v>
      </c>
      <c r="R38" s="934">
        <v>8693</v>
      </c>
      <c r="S38" s="934">
        <f>SUM(S39:S45)</f>
        <v>0</v>
      </c>
      <c r="T38" s="934">
        <v>9575</v>
      </c>
      <c r="U38" s="934">
        <f>SUM(U39:U45)</f>
        <v>0</v>
      </c>
      <c r="V38" s="934">
        <v>7382</v>
      </c>
      <c r="W38" s="934">
        <f>SUM(W39:W45)</f>
        <v>0</v>
      </c>
      <c r="X38" s="934">
        <v>6711</v>
      </c>
      <c r="Y38" s="934">
        <f>SUM(Y39:Y45)</f>
        <v>0</v>
      </c>
      <c r="Z38" s="934">
        <v>5981</v>
      </c>
      <c r="AA38" s="934">
        <f>SUM(AA39:AA45)</f>
        <v>0</v>
      </c>
      <c r="AB38" s="934">
        <v>6901</v>
      </c>
      <c r="AC38" s="934">
        <f>SUM(AC39:AC45)</f>
        <v>0</v>
      </c>
      <c r="AD38" s="934">
        <v>5705</v>
      </c>
      <c r="AE38" s="5"/>
      <c r="AF38" s="4"/>
    </row>
    <row r="39" spans="1:32" ht="12" customHeight="1">
      <c r="A39" s="4"/>
      <c r="B39" s="30"/>
      <c r="C39" s="621" t="s">
        <v>397</v>
      </c>
      <c r="D39" s="841"/>
      <c r="E39" s="937"/>
      <c r="F39" s="938">
        <v>3679</v>
      </c>
      <c r="G39" s="955"/>
      <c r="H39" s="938">
        <v>3298</v>
      </c>
      <c r="I39" s="955"/>
      <c r="J39" s="938">
        <v>3000</v>
      </c>
      <c r="K39" s="955"/>
      <c r="L39" s="938">
        <v>3436</v>
      </c>
      <c r="M39" s="955"/>
      <c r="N39" s="938">
        <v>3045</v>
      </c>
      <c r="O39" s="955"/>
      <c r="P39" s="938">
        <v>3440</v>
      </c>
      <c r="Q39" s="955"/>
      <c r="R39" s="938">
        <v>2914</v>
      </c>
      <c r="S39" s="955"/>
      <c r="T39" s="938">
        <v>3933</v>
      </c>
      <c r="U39" s="955"/>
      <c r="V39" s="938">
        <v>2926</v>
      </c>
      <c r="W39" s="955"/>
      <c r="X39" s="938">
        <v>2786</v>
      </c>
      <c r="Y39" s="955"/>
      <c r="Z39" s="938">
        <v>2859</v>
      </c>
      <c r="AA39" s="955"/>
      <c r="AB39" s="938">
        <v>2516</v>
      </c>
      <c r="AC39" s="955"/>
      <c r="AD39" s="938">
        <v>2138</v>
      </c>
      <c r="AE39" s="5"/>
      <c r="AF39" s="4"/>
    </row>
    <row r="40" spans="1:32" ht="12" customHeight="1">
      <c r="A40" s="4"/>
      <c r="B40" s="30"/>
      <c r="C40" s="621" t="s">
        <v>398</v>
      </c>
      <c r="D40" s="841"/>
      <c r="E40" s="937"/>
      <c r="F40" s="938">
        <v>2509</v>
      </c>
      <c r="G40" s="955"/>
      <c r="H40" s="938">
        <v>2554</v>
      </c>
      <c r="I40" s="955"/>
      <c r="J40" s="938">
        <v>2602</v>
      </c>
      <c r="K40" s="955"/>
      <c r="L40" s="938">
        <v>3198</v>
      </c>
      <c r="M40" s="955"/>
      <c r="N40" s="938">
        <v>2697</v>
      </c>
      <c r="O40" s="955"/>
      <c r="P40" s="938">
        <v>2796</v>
      </c>
      <c r="Q40" s="955"/>
      <c r="R40" s="938">
        <v>3210</v>
      </c>
      <c r="S40" s="955"/>
      <c r="T40" s="938">
        <v>3225</v>
      </c>
      <c r="U40" s="955"/>
      <c r="V40" s="938">
        <v>2489</v>
      </c>
      <c r="W40" s="955"/>
      <c r="X40" s="938">
        <v>2022</v>
      </c>
      <c r="Y40" s="955"/>
      <c r="Z40" s="938">
        <v>1856</v>
      </c>
      <c r="AA40" s="955"/>
      <c r="AB40" s="938">
        <v>2334</v>
      </c>
      <c r="AC40" s="955"/>
      <c r="AD40" s="938">
        <v>1714</v>
      </c>
      <c r="AE40" s="5"/>
      <c r="AF40" s="4"/>
    </row>
    <row r="41" spans="1:32" ht="12" customHeight="1">
      <c r="A41" s="4"/>
      <c r="B41" s="30"/>
      <c r="C41" s="621" t="s">
        <v>91</v>
      </c>
      <c r="D41" s="841"/>
      <c r="E41" s="937"/>
      <c r="F41" s="938">
        <v>1071</v>
      </c>
      <c r="G41" s="955"/>
      <c r="H41" s="938">
        <v>1103</v>
      </c>
      <c r="I41" s="955"/>
      <c r="J41" s="938">
        <v>1231</v>
      </c>
      <c r="K41" s="955"/>
      <c r="L41" s="938">
        <v>1324</v>
      </c>
      <c r="M41" s="955"/>
      <c r="N41" s="938">
        <v>1269</v>
      </c>
      <c r="O41" s="955"/>
      <c r="P41" s="938">
        <v>1407</v>
      </c>
      <c r="Q41" s="955"/>
      <c r="R41" s="938">
        <v>871</v>
      </c>
      <c r="S41" s="955"/>
      <c r="T41" s="938">
        <v>1075</v>
      </c>
      <c r="U41" s="955"/>
      <c r="V41" s="938">
        <v>871</v>
      </c>
      <c r="W41" s="955"/>
      <c r="X41" s="938">
        <v>668</v>
      </c>
      <c r="Y41" s="955"/>
      <c r="Z41" s="938">
        <v>439</v>
      </c>
      <c r="AA41" s="955"/>
      <c r="AB41" s="938">
        <v>729</v>
      </c>
      <c r="AC41" s="955"/>
      <c r="AD41" s="938">
        <v>656</v>
      </c>
      <c r="AE41" s="5"/>
      <c r="AF41" s="4"/>
    </row>
    <row r="42" spans="1:32" ht="12" customHeight="1">
      <c r="A42" s="4"/>
      <c r="B42" s="30"/>
      <c r="C42" s="621" t="s">
        <v>400</v>
      </c>
      <c r="D42" s="841"/>
      <c r="E42" s="937"/>
      <c r="F42" s="938">
        <v>725</v>
      </c>
      <c r="G42" s="955"/>
      <c r="H42" s="938">
        <v>778</v>
      </c>
      <c r="I42" s="955"/>
      <c r="J42" s="938">
        <v>882</v>
      </c>
      <c r="K42" s="955"/>
      <c r="L42" s="938">
        <v>1374</v>
      </c>
      <c r="M42" s="955"/>
      <c r="N42" s="938">
        <v>1088</v>
      </c>
      <c r="O42" s="955"/>
      <c r="P42" s="938">
        <v>1000</v>
      </c>
      <c r="Q42" s="955"/>
      <c r="R42" s="938">
        <v>939</v>
      </c>
      <c r="S42" s="955"/>
      <c r="T42" s="938">
        <v>728</v>
      </c>
      <c r="U42" s="955"/>
      <c r="V42" s="938">
        <v>639</v>
      </c>
      <c r="W42" s="955"/>
      <c r="X42" s="938">
        <v>791</v>
      </c>
      <c r="Y42" s="955"/>
      <c r="Z42" s="938">
        <v>479</v>
      </c>
      <c r="AA42" s="955"/>
      <c r="AB42" s="938">
        <v>867</v>
      </c>
      <c r="AC42" s="955"/>
      <c r="AD42" s="938">
        <v>636</v>
      </c>
      <c r="AE42" s="5"/>
      <c r="AF42" s="4"/>
    </row>
    <row r="43" spans="1:32" ht="12" customHeight="1">
      <c r="A43" s="4"/>
      <c r="B43" s="30"/>
      <c r="C43" s="621" t="s">
        <v>401</v>
      </c>
      <c r="D43" s="841"/>
      <c r="E43" s="937"/>
      <c r="F43" s="938">
        <v>553</v>
      </c>
      <c r="G43" s="955"/>
      <c r="H43" s="938">
        <v>686</v>
      </c>
      <c r="I43" s="955"/>
      <c r="J43" s="938">
        <v>826</v>
      </c>
      <c r="K43" s="955"/>
      <c r="L43" s="938">
        <v>801</v>
      </c>
      <c r="M43" s="955"/>
      <c r="N43" s="938">
        <v>775</v>
      </c>
      <c r="O43" s="955"/>
      <c r="P43" s="938">
        <v>606</v>
      </c>
      <c r="Q43" s="955"/>
      <c r="R43" s="938">
        <v>449</v>
      </c>
      <c r="S43" s="955"/>
      <c r="T43" s="938">
        <v>313</v>
      </c>
      <c r="U43" s="955"/>
      <c r="V43" s="938">
        <v>235</v>
      </c>
      <c r="W43" s="955"/>
      <c r="X43" s="938">
        <v>251</v>
      </c>
      <c r="Y43" s="955"/>
      <c r="Z43" s="938">
        <v>119</v>
      </c>
      <c r="AA43" s="955"/>
      <c r="AB43" s="938">
        <v>232</v>
      </c>
      <c r="AC43" s="955"/>
      <c r="AD43" s="938">
        <v>402</v>
      </c>
      <c r="AE43" s="5"/>
      <c r="AF43" s="4"/>
    </row>
    <row r="44" spans="1:32" ht="12" customHeight="1">
      <c r="A44" s="4"/>
      <c r="B44" s="30"/>
      <c r="C44" s="621" t="s">
        <v>274</v>
      </c>
      <c r="D44" s="841"/>
      <c r="E44" s="937"/>
      <c r="F44" s="938">
        <v>94</v>
      </c>
      <c r="G44" s="955"/>
      <c r="H44" s="938">
        <v>68</v>
      </c>
      <c r="I44" s="955"/>
      <c r="J44" s="938">
        <v>40</v>
      </c>
      <c r="K44" s="955"/>
      <c r="L44" s="938">
        <v>53</v>
      </c>
      <c r="M44" s="955"/>
      <c r="N44" s="938">
        <v>68</v>
      </c>
      <c r="O44" s="955"/>
      <c r="P44" s="938">
        <v>74</v>
      </c>
      <c r="Q44" s="955"/>
      <c r="R44" s="938">
        <v>48</v>
      </c>
      <c r="S44" s="955"/>
      <c r="T44" s="938">
        <v>52</v>
      </c>
      <c r="U44" s="955"/>
      <c r="V44" s="938">
        <v>35</v>
      </c>
      <c r="W44" s="955"/>
      <c r="X44" s="938">
        <v>12</v>
      </c>
      <c r="Y44" s="955"/>
      <c r="Z44" s="938">
        <v>15</v>
      </c>
      <c r="AA44" s="955"/>
      <c r="AB44" s="938">
        <v>41</v>
      </c>
      <c r="AC44" s="955"/>
      <c r="AD44" s="938">
        <v>27</v>
      </c>
      <c r="AE44" s="5"/>
      <c r="AF44" s="4"/>
    </row>
    <row r="45" spans="1:32" ht="12" customHeight="1">
      <c r="A45" s="4"/>
      <c r="B45" s="30"/>
      <c r="C45" s="621" t="s">
        <v>275</v>
      </c>
      <c r="D45" s="841"/>
      <c r="E45" s="937"/>
      <c r="F45" s="938">
        <v>207</v>
      </c>
      <c r="G45" s="955"/>
      <c r="H45" s="938">
        <v>286</v>
      </c>
      <c r="I45" s="955"/>
      <c r="J45" s="938">
        <v>363</v>
      </c>
      <c r="K45" s="955"/>
      <c r="L45" s="938">
        <v>300</v>
      </c>
      <c r="M45" s="955"/>
      <c r="N45" s="938">
        <v>249</v>
      </c>
      <c r="O45" s="955"/>
      <c r="P45" s="938">
        <v>263</v>
      </c>
      <c r="Q45" s="955"/>
      <c r="R45" s="938">
        <v>262</v>
      </c>
      <c r="S45" s="955"/>
      <c r="T45" s="938">
        <v>249</v>
      </c>
      <c r="U45" s="955"/>
      <c r="V45" s="938">
        <v>187</v>
      </c>
      <c r="W45" s="955"/>
      <c r="X45" s="938">
        <v>181</v>
      </c>
      <c r="Y45" s="955"/>
      <c r="Z45" s="938">
        <v>214</v>
      </c>
      <c r="AA45" s="955"/>
      <c r="AB45" s="938">
        <v>182</v>
      </c>
      <c r="AC45" s="955"/>
      <c r="AD45" s="938">
        <v>132</v>
      </c>
      <c r="AE45" s="5"/>
      <c r="AF45" s="4"/>
    </row>
    <row r="46" spans="1:32" ht="4.5" customHeight="1">
      <c r="A46" s="4"/>
      <c r="B46" s="30"/>
      <c r="C46" s="841"/>
      <c r="D46" s="841"/>
      <c r="E46" s="941"/>
      <c r="F46" s="955"/>
      <c r="G46" s="955"/>
      <c r="H46" s="955"/>
      <c r="I46" s="955"/>
      <c r="J46" s="955"/>
      <c r="K46" s="955"/>
      <c r="L46" s="955"/>
      <c r="M46" s="955"/>
      <c r="N46" s="955"/>
      <c r="O46" s="955"/>
      <c r="P46" s="955"/>
      <c r="Q46" s="955"/>
      <c r="R46" s="955"/>
      <c r="S46" s="955"/>
      <c r="T46" s="955"/>
      <c r="U46" s="955"/>
      <c r="V46" s="955"/>
      <c r="W46" s="955"/>
      <c r="X46" s="955"/>
      <c r="Y46" s="955"/>
      <c r="Z46" s="955"/>
      <c r="AA46" s="955"/>
      <c r="AB46" s="955"/>
      <c r="AC46" s="955"/>
      <c r="AD46" s="955"/>
      <c r="AE46" s="5"/>
      <c r="AF46" s="4"/>
    </row>
    <row r="47" spans="1:32" ht="12" customHeight="1">
      <c r="A47" s="4"/>
      <c r="B47" s="30"/>
      <c r="C47" s="621" t="s">
        <v>527</v>
      </c>
      <c r="D47" s="18"/>
      <c r="E47" s="937"/>
      <c r="F47" s="938">
        <v>282</v>
      </c>
      <c r="G47" s="955"/>
      <c r="H47" s="938">
        <v>289</v>
      </c>
      <c r="I47" s="955"/>
      <c r="J47" s="938">
        <v>499</v>
      </c>
      <c r="K47" s="955"/>
      <c r="L47" s="938">
        <v>553</v>
      </c>
      <c r="M47" s="955"/>
      <c r="N47" s="938">
        <v>299</v>
      </c>
      <c r="O47" s="955"/>
      <c r="P47" s="938">
        <v>530</v>
      </c>
      <c r="Q47" s="955"/>
      <c r="R47" s="938">
        <v>410</v>
      </c>
      <c r="S47" s="955"/>
      <c r="T47" s="938">
        <v>264</v>
      </c>
      <c r="U47" s="955"/>
      <c r="V47" s="938">
        <v>535</v>
      </c>
      <c r="W47" s="955"/>
      <c r="X47" s="938">
        <v>596</v>
      </c>
      <c r="Y47" s="955"/>
      <c r="Z47" s="938">
        <v>338</v>
      </c>
      <c r="AA47" s="955"/>
      <c r="AB47" s="938">
        <v>398</v>
      </c>
      <c r="AC47" s="955"/>
      <c r="AD47" s="938">
        <v>331</v>
      </c>
      <c r="AE47" s="5"/>
      <c r="AF47" s="4"/>
    </row>
    <row r="48" spans="1:32" ht="12" customHeight="1">
      <c r="A48" s="4"/>
      <c r="B48" s="30"/>
      <c r="C48" s="621" t="s">
        <v>528</v>
      </c>
      <c r="D48" s="18"/>
      <c r="E48" s="937"/>
      <c r="F48" s="938">
        <v>3057</v>
      </c>
      <c r="G48" s="955"/>
      <c r="H48" s="938">
        <v>2788</v>
      </c>
      <c r="I48" s="955"/>
      <c r="J48" s="938">
        <v>2269</v>
      </c>
      <c r="K48" s="955"/>
      <c r="L48" s="938">
        <v>3355</v>
      </c>
      <c r="M48" s="955"/>
      <c r="N48" s="938">
        <v>2538</v>
      </c>
      <c r="O48" s="955"/>
      <c r="P48" s="938">
        <v>2399</v>
      </c>
      <c r="Q48" s="955"/>
      <c r="R48" s="938">
        <v>2226</v>
      </c>
      <c r="S48" s="955"/>
      <c r="T48" s="938">
        <v>2666</v>
      </c>
      <c r="U48" s="955"/>
      <c r="V48" s="938">
        <v>2244</v>
      </c>
      <c r="W48" s="955"/>
      <c r="X48" s="938">
        <v>2071</v>
      </c>
      <c r="Y48" s="955"/>
      <c r="Z48" s="938">
        <v>1680</v>
      </c>
      <c r="AA48" s="955"/>
      <c r="AB48" s="938">
        <v>2070</v>
      </c>
      <c r="AC48" s="955"/>
      <c r="AD48" s="938">
        <v>1790</v>
      </c>
      <c r="AE48" s="5"/>
      <c r="AF48" s="4"/>
    </row>
    <row r="49" spans="1:32" ht="12" customHeight="1">
      <c r="A49" s="4"/>
      <c r="B49" s="30"/>
      <c r="C49" s="621" t="s">
        <v>358</v>
      </c>
      <c r="D49" s="18"/>
      <c r="E49" s="937"/>
      <c r="F49" s="938">
        <v>5499</v>
      </c>
      <c r="G49" s="955"/>
      <c r="H49" s="938">
        <v>5696</v>
      </c>
      <c r="I49" s="955"/>
      <c r="J49" s="938">
        <v>6155</v>
      </c>
      <c r="K49" s="955"/>
      <c r="L49" s="938">
        <v>6776</v>
      </c>
      <c r="M49" s="955"/>
      <c r="N49" s="938">
        <v>6352</v>
      </c>
      <c r="O49" s="955"/>
      <c r="P49" s="938">
        <v>6651</v>
      </c>
      <c r="Q49" s="955"/>
      <c r="R49" s="938">
        <v>6051</v>
      </c>
      <c r="S49" s="955"/>
      <c r="T49" s="938">
        <v>6641</v>
      </c>
      <c r="U49" s="955"/>
      <c r="V49" s="938">
        <v>4603</v>
      </c>
      <c r="W49" s="955"/>
      <c r="X49" s="938">
        <v>4042</v>
      </c>
      <c r="Y49" s="955"/>
      <c r="Z49" s="938">
        <v>3959</v>
      </c>
      <c r="AA49" s="955"/>
      <c r="AB49" s="938">
        <v>4432</v>
      </c>
      <c r="AC49" s="955"/>
      <c r="AD49" s="938">
        <v>3582</v>
      </c>
      <c r="AE49" s="5"/>
      <c r="AF49" s="4"/>
    </row>
    <row r="50" spans="1:32" ht="11.25" customHeight="1">
      <c r="A50" s="4"/>
      <c r="B50" s="30"/>
      <c r="C50" s="621" t="s">
        <v>529</v>
      </c>
      <c r="D50" s="18"/>
      <c r="E50" s="937"/>
      <c r="F50" s="938" t="s">
        <v>11</v>
      </c>
      <c r="G50" s="955"/>
      <c r="H50" s="938" t="s">
        <v>11</v>
      </c>
      <c r="I50" s="955"/>
      <c r="J50" s="938">
        <v>21</v>
      </c>
      <c r="K50" s="955"/>
      <c r="L50" s="938">
        <v>12</v>
      </c>
      <c r="M50" s="955"/>
      <c r="N50" s="938">
        <v>2</v>
      </c>
      <c r="O50" s="955"/>
      <c r="P50" s="938">
        <v>6</v>
      </c>
      <c r="Q50" s="955"/>
      <c r="R50" s="938">
        <v>6</v>
      </c>
      <c r="S50" s="955"/>
      <c r="T50" s="938">
        <v>4</v>
      </c>
      <c r="U50" s="955"/>
      <c r="V50" s="938" t="s">
        <v>11</v>
      </c>
      <c r="W50" s="955"/>
      <c r="X50" s="938">
        <v>2</v>
      </c>
      <c r="Y50" s="955"/>
      <c r="Z50" s="938">
        <v>4</v>
      </c>
      <c r="AA50" s="955"/>
      <c r="AB50" s="938">
        <v>1</v>
      </c>
      <c r="AC50" s="955"/>
      <c r="AD50" s="938">
        <v>2</v>
      </c>
      <c r="AE50" s="5"/>
      <c r="AF50" s="4"/>
    </row>
    <row r="51" spans="1:32" ht="3.75" customHeight="1">
      <c r="A51" s="4"/>
      <c r="B51" s="30"/>
      <c r="C51" s="841"/>
      <c r="D51" s="841"/>
      <c r="E51" s="941"/>
      <c r="F51" s="938"/>
      <c r="G51" s="955"/>
      <c r="H51" s="938"/>
      <c r="I51" s="955"/>
      <c r="J51" s="938"/>
      <c r="K51" s="955"/>
      <c r="L51" s="938"/>
      <c r="M51" s="955"/>
      <c r="N51" s="938"/>
      <c r="O51" s="955"/>
      <c r="P51" s="938"/>
      <c r="Q51" s="955"/>
      <c r="R51" s="938"/>
      <c r="S51" s="955"/>
      <c r="T51" s="938"/>
      <c r="U51" s="955"/>
      <c r="V51" s="938"/>
      <c r="W51" s="955"/>
      <c r="X51" s="938"/>
      <c r="Y51" s="955"/>
      <c r="Z51" s="938"/>
      <c r="AA51" s="955"/>
      <c r="AB51" s="938"/>
      <c r="AC51" s="955"/>
      <c r="AD51" s="938"/>
      <c r="AE51" s="5"/>
      <c r="AF51" s="4"/>
    </row>
    <row r="52" spans="1:32" ht="12" customHeight="1">
      <c r="A52" s="4"/>
      <c r="B52" s="30"/>
      <c r="C52" s="1171" t="s">
        <v>666</v>
      </c>
      <c r="D52" s="841"/>
      <c r="E52" s="933"/>
      <c r="F52" s="938"/>
      <c r="G52" s="955"/>
      <c r="H52" s="938"/>
      <c r="I52" s="955"/>
      <c r="J52" s="938"/>
      <c r="K52" s="955"/>
      <c r="L52" s="938"/>
      <c r="M52" s="955"/>
      <c r="N52" s="938"/>
      <c r="O52" s="955"/>
      <c r="P52" s="938"/>
      <c r="Q52" s="955"/>
      <c r="R52" s="938"/>
      <c r="S52" s="955"/>
      <c r="T52" s="938"/>
      <c r="U52" s="955"/>
      <c r="V52" s="938"/>
      <c r="W52" s="955"/>
      <c r="X52" s="938"/>
      <c r="Y52" s="955"/>
      <c r="Z52" s="938"/>
      <c r="AA52" s="955"/>
      <c r="AB52" s="938"/>
      <c r="AC52" s="955"/>
      <c r="AD52" s="938"/>
      <c r="AE52" s="5"/>
      <c r="AF52" s="4"/>
    </row>
    <row r="53" spans="1:32" ht="12" customHeight="1">
      <c r="A53" s="4"/>
      <c r="B53" s="30"/>
      <c r="C53" s="847" t="s">
        <v>516</v>
      </c>
      <c r="D53" s="18"/>
      <c r="E53" s="937"/>
      <c r="F53" s="938">
        <v>1443</v>
      </c>
      <c r="G53" s="961"/>
      <c r="H53" s="938">
        <v>1720</v>
      </c>
      <c r="I53" s="961"/>
      <c r="J53" s="938">
        <v>1746</v>
      </c>
      <c r="K53" s="961"/>
      <c r="L53" s="938">
        <v>2197</v>
      </c>
      <c r="M53" s="961"/>
      <c r="N53" s="938">
        <v>1816</v>
      </c>
      <c r="O53" s="961"/>
      <c r="P53" s="938">
        <v>1718</v>
      </c>
      <c r="Q53" s="961"/>
      <c r="R53" s="938">
        <v>1497</v>
      </c>
      <c r="S53" s="961"/>
      <c r="T53" s="938">
        <v>2352</v>
      </c>
      <c r="U53" s="961"/>
      <c r="V53" s="938">
        <v>1120</v>
      </c>
      <c r="W53" s="961"/>
      <c r="X53" s="938">
        <v>775</v>
      </c>
      <c r="Y53" s="961"/>
      <c r="Z53" s="938">
        <v>799</v>
      </c>
      <c r="AA53" s="961"/>
      <c r="AB53" s="938">
        <v>1047</v>
      </c>
      <c r="AC53" s="961"/>
      <c r="AD53" s="938">
        <v>975</v>
      </c>
      <c r="AE53" s="5"/>
      <c r="AF53" s="4"/>
    </row>
    <row r="54" spans="1:32" ht="12" customHeight="1">
      <c r="A54" s="4"/>
      <c r="B54" s="30"/>
      <c r="C54" s="847" t="s">
        <v>531</v>
      </c>
      <c r="D54" s="18"/>
      <c r="E54" s="937"/>
      <c r="F54" s="938">
        <v>1060</v>
      </c>
      <c r="G54" s="961"/>
      <c r="H54" s="938">
        <v>879</v>
      </c>
      <c r="I54" s="961"/>
      <c r="J54" s="938">
        <v>608</v>
      </c>
      <c r="K54" s="961"/>
      <c r="L54" s="938">
        <v>996</v>
      </c>
      <c r="M54" s="961"/>
      <c r="N54" s="938">
        <v>773</v>
      </c>
      <c r="O54" s="961"/>
      <c r="P54" s="938">
        <v>766</v>
      </c>
      <c r="Q54" s="961"/>
      <c r="R54" s="938">
        <v>741</v>
      </c>
      <c r="S54" s="961"/>
      <c r="T54" s="938">
        <v>836</v>
      </c>
      <c r="U54" s="961"/>
      <c r="V54" s="938">
        <v>731</v>
      </c>
      <c r="W54" s="961"/>
      <c r="X54" s="938">
        <v>904</v>
      </c>
      <c r="Y54" s="961"/>
      <c r="Z54" s="938">
        <v>618</v>
      </c>
      <c r="AA54" s="961"/>
      <c r="AB54" s="938">
        <v>821</v>
      </c>
      <c r="AC54" s="961"/>
      <c r="AD54" s="938">
        <v>576</v>
      </c>
      <c r="AE54" s="5"/>
      <c r="AF54" s="4"/>
    </row>
    <row r="55" spans="1:32" ht="12" customHeight="1">
      <c r="A55" s="4"/>
      <c r="B55" s="30"/>
      <c r="C55" s="847" t="s">
        <v>518</v>
      </c>
      <c r="D55" s="18"/>
      <c r="E55" s="937"/>
      <c r="F55" s="938">
        <v>718</v>
      </c>
      <c r="G55" s="961"/>
      <c r="H55" s="938">
        <v>810</v>
      </c>
      <c r="I55" s="961"/>
      <c r="J55" s="938">
        <v>1044</v>
      </c>
      <c r="K55" s="961"/>
      <c r="L55" s="938">
        <v>1026</v>
      </c>
      <c r="M55" s="961"/>
      <c r="N55" s="938">
        <v>988</v>
      </c>
      <c r="O55" s="961"/>
      <c r="P55" s="938">
        <v>842</v>
      </c>
      <c r="Q55" s="961"/>
      <c r="R55" s="938">
        <v>855</v>
      </c>
      <c r="S55" s="961"/>
      <c r="T55" s="938">
        <v>670</v>
      </c>
      <c r="U55" s="961"/>
      <c r="V55" s="938">
        <v>614</v>
      </c>
      <c r="W55" s="961"/>
      <c r="X55" s="938">
        <v>568</v>
      </c>
      <c r="Y55" s="961"/>
      <c r="Z55" s="938">
        <v>421</v>
      </c>
      <c r="AA55" s="961"/>
      <c r="AB55" s="938">
        <v>516</v>
      </c>
      <c r="AC55" s="961"/>
      <c r="AD55" s="938">
        <v>574</v>
      </c>
      <c r="AE55" s="5"/>
      <c r="AF55" s="4"/>
    </row>
    <row r="56" spans="1:32" ht="12" customHeight="1">
      <c r="A56" s="4"/>
      <c r="B56" s="30"/>
      <c r="C56" s="847" t="s">
        <v>520</v>
      </c>
      <c r="D56" s="18"/>
      <c r="E56" s="937"/>
      <c r="F56" s="938">
        <v>1177</v>
      </c>
      <c r="G56" s="961"/>
      <c r="H56" s="938">
        <v>1043</v>
      </c>
      <c r="I56" s="961"/>
      <c r="J56" s="938">
        <v>984</v>
      </c>
      <c r="K56" s="961"/>
      <c r="L56" s="938">
        <v>1236</v>
      </c>
      <c r="M56" s="961"/>
      <c r="N56" s="938">
        <v>1075</v>
      </c>
      <c r="O56" s="961"/>
      <c r="P56" s="938">
        <v>1029</v>
      </c>
      <c r="Q56" s="961"/>
      <c r="R56" s="938">
        <v>1279</v>
      </c>
      <c r="S56" s="961"/>
      <c r="T56" s="938">
        <v>1282</v>
      </c>
      <c r="U56" s="961"/>
      <c r="V56" s="938">
        <v>861</v>
      </c>
      <c r="W56" s="961"/>
      <c r="X56" s="938">
        <v>707</v>
      </c>
      <c r="Y56" s="961"/>
      <c r="Z56" s="938">
        <v>662</v>
      </c>
      <c r="AA56" s="961"/>
      <c r="AB56" s="938">
        <v>664</v>
      </c>
      <c r="AC56" s="961"/>
      <c r="AD56" s="938">
        <v>520</v>
      </c>
      <c r="AE56" s="5"/>
      <c r="AF56" s="4"/>
    </row>
    <row r="57" spans="1:32" ht="12" customHeight="1">
      <c r="A57" s="4"/>
      <c r="B57" s="30"/>
      <c r="C57" s="847" t="s">
        <v>532</v>
      </c>
      <c r="D57" s="18"/>
      <c r="E57" s="937"/>
      <c r="F57" s="938">
        <v>323</v>
      </c>
      <c r="G57" s="961"/>
      <c r="H57" s="938">
        <v>328</v>
      </c>
      <c r="I57" s="961"/>
      <c r="J57" s="938">
        <v>528</v>
      </c>
      <c r="K57" s="961"/>
      <c r="L57" s="938">
        <v>596</v>
      </c>
      <c r="M57" s="961"/>
      <c r="N57" s="938">
        <v>424</v>
      </c>
      <c r="O57" s="961"/>
      <c r="P57" s="938">
        <v>577</v>
      </c>
      <c r="Q57" s="961"/>
      <c r="R57" s="938">
        <v>408</v>
      </c>
      <c r="S57" s="961"/>
      <c r="T57" s="938">
        <v>217</v>
      </c>
      <c r="U57" s="961"/>
      <c r="V57" s="938">
        <v>525</v>
      </c>
      <c r="W57" s="961"/>
      <c r="X57" s="938">
        <v>655</v>
      </c>
      <c r="Y57" s="961"/>
      <c r="Z57" s="938">
        <v>326</v>
      </c>
      <c r="AA57" s="961"/>
      <c r="AB57" s="938">
        <v>492</v>
      </c>
      <c r="AC57" s="961"/>
      <c r="AD57" s="938">
        <v>330</v>
      </c>
      <c r="AE57" s="5"/>
      <c r="AF57" s="4"/>
    </row>
    <row r="58" spans="1:32" ht="12" hidden="1" customHeight="1">
      <c r="A58" s="4"/>
      <c r="B58" s="30"/>
      <c r="C58" s="847" t="s">
        <v>533</v>
      </c>
      <c r="D58" s="18"/>
      <c r="E58" s="937"/>
      <c r="F58" s="938">
        <v>740</v>
      </c>
      <c r="G58" s="961"/>
      <c r="H58" s="938">
        <v>564</v>
      </c>
      <c r="I58" s="961"/>
      <c r="J58" s="938">
        <v>489</v>
      </c>
      <c r="K58" s="961"/>
      <c r="L58" s="938">
        <v>674</v>
      </c>
      <c r="M58" s="961"/>
      <c r="N58" s="938">
        <v>636</v>
      </c>
      <c r="O58" s="961"/>
      <c r="P58" s="938">
        <v>569</v>
      </c>
      <c r="Q58" s="961"/>
      <c r="R58" s="938">
        <v>627</v>
      </c>
      <c r="S58" s="961"/>
      <c r="T58" s="938">
        <v>629</v>
      </c>
      <c r="U58" s="961"/>
      <c r="V58" s="938">
        <v>430</v>
      </c>
      <c r="W58" s="961"/>
      <c r="X58" s="938">
        <v>362</v>
      </c>
      <c r="Y58" s="961"/>
      <c r="Z58" s="938">
        <v>209</v>
      </c>
      <c r="AA58" s="961"/>
      <c r="AB58" s="938">
        <v>400</v>
      </c>
      <c r="AC58" s="961"/>
      <c r="AD58" s="938">
        <v>324</v>
      </c>
      <c r="AE58" s="5"/>
      <c r="AF58" s="4"/>
    </row>
    <row r="59" spans="1:32" ht="13.5" hidden="1" customHeight="1">
      <c r="A59" s="4"/>
      <c r="B59" s="30"/>
      <c r="C59" s="847" t="s">
        <v>519</v>
      </c>
      <c r="D59" s="18"/>
      <c r="E59" s="937"/>
      <c r="F59" s="938">
        <v>466</v>
      </c>
      <c r="G59" s="961"/>
      <c r="H59" s="938">
        <v>522</v>
      </c>
      <c r="I59" s="961"/>
      <c r="J59" s="938">
        <v>447</v>
      </c>
      <c r="K59" s="961"/>
      <c r="L59" s="938">
        <v>432</v>
      </c>
      <c r="M59" s="961"/>
      <c r="N59" s="938">
        <v>452</v>
      </c>
      <c r="O59" s="961"/>
      <c r="P59" s="938">
        <v>761</v>
      </c>
      <c r="Q59" s="961"/>
      <c r="R59" s="938">
        <v>394</v>
      </c>
      <c r="S59" s="961"/>
      <c r="T59" s="938">
        <v>434</v>
      </c>
      <c r="U59" s="961"/>
      <c r="V59" s="938">
        <v>333</v>
      </c>
      <c r="W59" s="961"/>
      <c r="X59" s="938">
        <v>268</v>
      </c>
      <c r="Y59" s="961"/>
      <c r="Z59" s="938">
        <v>412</v>
      </c>
      <c r="AA59" s="961"/>
      <c r="AB59" s="938">
        <v>354</v>
      </c>
      <c r="AC59" s="961"/>
      <c r="AD59" s="938">
        <v>284</v>
      </c>
      <c r="AE59" s="5"/>
      <c r="AF59" s="4"/>
    </row>
    <row r="60" spans="1:32" ht="12" hidden="1" customHeight="1">
      <c r="A60" s="4"/>
      <c r="B60" s="30"/>
      <c r="C60" s="847" t="s">
        <v>521</v>
      </c>
      <c r="D60" s="18"/>
      <c r="E60" s="937"/>
      <c r="F60" s="938">
        <v>405</v>
      </c>
      <c r="G60" s="961"/>
      <c r="H60" s="938">
        <v>533</v>
      </c>
      <c r="I60" s="961"/>
      <c r="J60" s="938">
        <v>457</v>
      </c>
      <c r="K60" s="961"/>
      <c r="L60" s="938">
        <v>442</v>
      </c>
      <c r="M60" s="961"/>
      <c r="N60" s="938">
        <v>509</v>
      </c>
      <c r="O60" s="961"/>
      <c r="P60" s="938">
        <v>567</v>
      </c>
      <c r="Q60" s="961"/>
      <c r="R60" s="938">
        <v>351</v>
      </c>
      <c r="S60" s="961"/>
      <c r="T60" s="938">
        <v>495</v>
      </c>
      <c r="U60" s="961"/>
      <c r="V60" s="938">
        <v>429</v>
      </c>
      <c r="W60" s="961"/>
      <c r="X60" s="938">
        <v>422</v>
      </c>
      <c r="Y60" s="961"/>
      <c r="Z60" s="938">
        <v>503</v>
      </c>
      <c r="AA60" s="961"/>
      <c r="AB60" s="938">
        <v>329</v>
      </c>
      <c r="AC60" s="961"/>
      <c r="AD60" s="938">
        <v>254</v>
      </c>
      <c r="AE60" s="5"/>
      <c r="AF60" s="4"/>
    </row>
    <row r="61" spans="1:32" ht="4.5" customHeight="1">
      <c r="A61" s="4"/>
      <c r="B61" s="30"/>
      <c r="C61" s="962"/>
      <c r="D61" s="18"/>
      <c r="E61" s="937"/>
      <c r="F61" s="938"/>
      <c r="G61" s="955"/>
      <c r="H61" s="938"/>
      <c r="I61" s="955"/>
      <c r="J61" s="938"/>
      <c r="K61" s="955"/>
      <c r="L61" s="938"/>
      <c r="M61" s="955"/>
      <c r="N61" s="938"/>
      <c r="O61" s="955"/>
      <c r="P61" s="938"/>
      <c r="Q61" s="955"/>
      <c r="R61" s="938"/>
      <c r="S61" s="955"/>
      <c r="T61" s="938"/>
      <c r="U61" s="955"/>
      <c r="V61" s="938"/>
      <c r="W61" s="955"/>
      <c r="X61" s="938"/>
      <c r="Y61" s="955"/>
      <c r="Z61" s="938"/>
      <c r="AA61" s="955"/>
      <c r="AB61" s="938"/>
      <c r="AC61" s="955"/>
      <c r="AD61" s="938"/>
      <c r="AE61" s="5"/>
      <c r="AF61" s="4"/>
    </row>
    <row r="62" spans="1:32" ht="12" customHeight="1">
      <c r="A62" s="4"/>
      <c r="B62" s="30"/>
      <c r="C62" s="1497" t="s">
        <v>534</v>
      </c>
      <c r="D62" s="1497"/>
      <c r="E62" s="963"/>
      <c r="F62" s="964">
        <f>+F38/F9*100</f>
        <v>17.548945633612647</v>
      </c>
      <c r="G62" s="964"/>
      <c r="H62" s="964">
        <f>+H38/H9*100</f>
        <v>16.071297721110867</v>
      </c>
      <c r="I62" s="964"/>
      <c r="J62" s="964">
        <f>+J38/J9*100</f>
        <v>19.453204863301217</v>
      </c>
      <c r="K62" s="964"/>
      <c r="L62" s="964">
        <f>+L38/L9*100</f>
        <v>21.186491036941664</v>
      </c>
      <c r="M62" s="964"/>
      <c r="N62" s="964">
        <f>+N38/N9*100</f>
        <v>19.049099463201312</v>
      </c>
      <c r="O62" s="964"/>
      <c r="P62" s="964">
        <f>+P38/P9*100</f>
        <v>17.418006722994459</v>
      </c>
      <c r="Q62" s="964"/>
      <c r="R62" s="964">
        <f>+R38/R9*100</f>
        <v>16.159193992118372</v>
      </c>
      <c r="S62" s="964"/>
      <c r="T62" s="964">
        <f>+T38/T9*100</f>
        <v>11.900027342099376</v>
      </c>
      <c r="U62" s="964"/>
      <c r="V62" s="964">
        <f>+V38/V9*100</f>
        <v>10.619749108067673</v>
      </c>
      <c r="W62" s="964"/>
      <c r="X62" s="964">
        <f>+X38/X9*100</f>
        <v>9.7671372434871202</v>
      </c>
      <c r="Y62" s="964"/>
      <c r="Z62" s="964">
        <f>+Z38/Z9*100</f>
        <v>9.317941048170999</v>
      </c>
      <c r="AA62" s="964"/>
      <c r="AB62" s="964">
        <f>+AB38/AB9*100</f>
        <v>9.0983401231393959</v>
      </c>
      <c r="AC62" s="964"/>
      <c r="AD62" s="964">
        <f>+AD38/AD9*100</f>
        <v>9.4723384472338452</v>
      </c>
      <c r="AE62" s="5"/>
      <c r="AF62" s="4"/>
    </row>
    <row r="63" spans="1:32" ht="12.75" customHeight="1" thickBot="1">
      <c r="A63" s="4"/>
      <c r="B63" s="30"/>
      <c r="C63" s="965"/>
      <c r="D63" s="5"/>
      <c r="E63" s="5"/>
      <c r="F63" s="843"/>
      <c r="G63" s="843"/>
      <c r="H63" s="843"/>
      <c r="I63" s="843"/>
      <c r="J63" s="955"/>
      <c r="K63" s="955"/>
      <c r="L63" s="843"/>
      <c r="M63" s="955"/>
      <c r="N63" s="843"/>
      <c r="O63" s="955"/>
      <c r="P63" s="843"/>
      <c r="Q63" s="955"/>
      <c r="R63" s="843"/>
      <c r="S63" s="955"/>
      <c r="T63" s="843"/>
      <c r="U63" s="955"/>
      <c r="V63" s="843"/>
      <c r="W63" s="955"/>
      <c r="X63" s="843"/>
      <c r="Y63" s="955"/>
      <c r="Z63" s="843"/>
      <c r="AA63" s="955"/>
      <c r="AB63" s="843"/>
      <c r="AC63" s="955"/>
      <c r="AD63" s="843"/>
      <c r="AE63" s="5"/>
      <c r="AF63" s="4"/>
    </row>
    <row r="64" spans="1:32" s="12" customFormat="1" ht="13.5" customHeight="1" thickBot="1">
      <c r="A64" s="11"/>
      <c r="B64" s="31"/>
      <c r="C64" s="358" t="s">
        <v>535</v>
      </c>
      <c r="D64" s="486"/>
      <c r="E64" s="486"/>
      <c r="F64" s="957"/>
      <c r="G64" s="957"/>
      <c r="H64" s="957"/>
      <c r="I64" s="957"/>
      <c r="J64" s="957"/>
      <c r="K64" s="957"/>
      <c r="L64" s="957"/>
      <c r="M64" s="957"/>
      <c r="N64" s="957"/>
      <c r="O64" s="957"/>
      <c r="P64" s="957"/>
      <c r="Q64" s="957"/>
      <c r="R64" s="957"/>
      <c r="S64" s="957"/>
      <c r="T64" s="957"/>
      <c r="U64" s="957"/>
      <c r="V64" s="957"/>
      <c r="W64" s="957"/>
      <c r="X64" s="957"/>
      <c r="Y64" s="957"/>
      <c r="Z64" s="957"/>
      <c r="AA64" s="957"/>
      <c r="AB64" s="957"/>
      <c r="AC64" s="957"/>
      <c r="AD64" s="957"/>
      <c r="AE64" s="5"/>
      <c r="AF64" s="11"/>
    </row>
    <row r="65" spans="1:32" ht="9.75" customHeight="1">
      <c r="A65" s="4"/>
      <c r="B65" s="30"/>
      <c r="C65" s="845" t="s">
        <v>118</v>
      </c>
      <c r="D65" s="966"/>
      <c r="E65" s="849"/>
      <c r="F65" s="292"/>
      <c r="G65" s="292"/>
      <c r="H65" s="292"/>
      <c r="I65" s="292"/>
      <c r="J65" s="292"/>
      <c r="K65" s="292"/>
      <c r="L65" s="292"/>
      <c r="M65" s="292"/>
      <c r="N65" s="292"/>
      <c r="O65" s="955"/>
      <c r="P65" s="955"/>
      <c r="Q65" s="955"/>
      <c r="R65" s="955"/>
      <c r="S65" s="955"/>
      <c r="T65" s="955"/>
      <c r="U65" s="955"/>
      <c r="V65" s="955"/>
      <c r="W65" s="955"/>
      <c r="X65" s="955"/>
      <c r="Y65" s="955"/>
      <c r="Z65" s="955"/>
      <c r="AA65" s="955"/>
      <c r="AB65" s="955"/>
      <c r="AC65" s="955"/>
      <c r="AD65" s="955"/>
      <c r="AE65" s="5"/>
      <c r="AF65" s="4"/>
    </row>
    <row r="66" spans="1:32" ht="12" customHeight="1">
      <c r="A66" s="4"/>
      <c r="B66" s="30"/>
      <c r="C66" s="1497" t="s">
        <v>101</v>
      </c>
      <c r="D66" s="1497"/>
      <c r="E66" s="933">
        <f>SUM(E72:E78)</f>
        <v>0</v>
      </c>
      <c r="F66" s="934">
        <v>4980</v>
      </c>
      <c r="G66" s="955"/>
      <c r="H66" s="934">
        <v>5460</v>
      </c>
      <c r="I66" s="955"/>
      <c r="J66" s="934">
        <v>5671</v>
      </c>
      <c r="K66" s="955"/>
      <c r="L66" s="934">
        <v>6225</v>
      </c>
      <c r="M66" s="955"/>
      <c r="N66" s="934">
        <v>5722</v>
      </c>
      <c r="O66" s="955"/>
      <c r="P66" s="934">
        <v>5401</v>
      </c>
      <c r="Q66" s="955"/>
      <c r="R66" s="934">
        <v>5471</v>
      </c>
      <c r="S66" s="955"/>
      <c r="T66" s="934">
        <v>6628</v>
      </c>
      <c r="U66" s="955"/>
      <c r="V66" s="934">
        <v>4803</v>
      </c>
      <c r="W66" s="955"/>
      <c r="X66" s="934">
        <v>4348</v>
      </c>
      <c r="Y66" s="955"/>
      <c r="Z66" s="934">
        <v>3311</v>
      </c>
      <c r="AA66" s="955"/>
      <c r="AB66" s="934">
        <v>4256</v>
      </c>
      <c r="AC66" s="955"/>
      <c r="AD66" s="934">
        <v>3459</v>
      </c>
      <c r="AE66" s="5"/>
      <c r="AF66" s="4"/>
    </row>
    <row r="67" spans="1:32" ht="11.25" customHeight="1">
      <c r="A67" s="4"/>
      <c r="B67" s="30"/>
      <c r="C67" s="621" t="s">
        <v>527</v>
      </c>
      <c r="D67" s="18"/>
      <c r="E67" s="937"/>
      <c r="F67" s="938">
        <v>164</v>
      </c>
      <c r="G67" s="955"/>
      <c r="H67" s="938">
        <v>236</v>
      </c>
      <c r="I67" s="955"/>
      <c r="J67" s="938">
        <v>440</v>
      </c>
      <c r="K67" s="955"/>
      <c r="L67" s="938">
        <v>422</v>
      </c>
      <c r="M67" s="955"/>
      <c r="N67" s="938">
        <v>206</v>
      </c>
      <c r="O67" s="955"/>
      <c r="P67" s="938">
        <v>140</v>
      </c>
      <c r="Q67" s="955"/>
      <c r="R67" s="938">
        <v>342</v>
      </c>
      <c r="S67" s="955"/>
      <c r="T67" s="938">
        <v>227</v>
      </c>
      <c r="U67" s="955"/>
      <c r="V67" s="938">
        <v>186</v>
      </c>
      <c r="W67" s="955"/>
      <c r="X67" s="938">
        <v>430</v>
      </c>
      <c r="Y67" s="955"/>
      <c r="Z67" s="938">
        <v>164</v>
      </c>
      <c r="AA67" s="955"/>
      <c r="AB67" s="950">
        <v>227</v>
      </c>
      <c r="AC67" s="955"/>
      <c r="AD67" s="950">
        <v>163</v>
      </c>
      <c r="AE67" s="5"/>
      <c r="AF67" s="4"/>
    </row>
    <row r="68" spans="1:32" ht="11.25" customHeight="1">
      <c r="A68" s="4"/>
      <c r="B68" s="30"/>
      <c r="C68" s="621" t="s">
        <v>528</v>
      </c>
      <c r="D68" s="18"/>
      <c r="E68" s="937"/>
      <c r="F68" s="938">
        <v>1823</v>
      </c>
      <c r="G68" s="955"/>
      <c r="H68" s="938">
        <v>1762</v>
      </c>
      <c r="I68" s="955"/>
      <c r="J68" s="938">
        <v>1384</v>
      </c>
      <c r="K68" s="955"/>
      <c r="L68" s="938">
        <v>1754</v>
      </c>
      <c r="M68" s="955"/>
      <c r="N68" s="938">
        <v>1492</v>
      </c>
      <c r="O68" s="955"/>
      <c r="P68" s="938">
        <v>1454</v>
      </c>
      <c r="Q68" s="955"/>
      <c r="R68" s="938">
        <v>1235</v>
      </c>
      <c r="S68" s="955"/>
      <c r="T68" s="938">
        <v>1619</v>
      </c>
      <c r="U68" s="955"/>
      <c r="V68" s="938">
        <v>1566</v>
      </c>
      <c r="W68" s="955"/>
      <c r="X68" s="938">
        <v>1212</v>
      </c>
      <c r="Y68" s="955"/>
      <c r="Z68" s="938">
        <v>924</v>
      </c>
      <c r="AA68" s="955"/>
      <c r="AB68" s="950">
        <v>1218</v>
      </c>
      <c r="AC68" s="955"/>
      <c r="AD68" s="950">
        <v>1122</v>
      </c>
      <c r="AE68" s="5"/>
      <c r="AF68" s="4"/>
    </row>
    <row r="69" spans="1:32" ht="11.25" customHeight="1">
      <c r="A69" s="4"/>
      <c r="B69" s="30"/>
      <c r="C69" s="621" t="s">
        <v>358</v>
      </c>
      <c r="D69" s="18"/>
      <c r="E69" s="937"/>
      <c r="F69" s="938">
        <v>2992</v>
      </c>
      <c r="G69" s="955"/>
      <c r="H69" s="938">
        <v>3462</v>
      </c>
      <c r="I69" s="955"/>
      <c r="J69" s="938">
        <v>3846</v>
      </c>
      <c r="K69" s="955"/>
      <c r="L69" s="938">
        <v>4020</v>
      </c>
      <c r="M69" s="955"/>
      <c r="N69" s="938">
        <v>4023</v>
      </c>
      <c r="O69" s="955"/>
      <c r="P69" s="938">
        <v>3802</v>
      </c>
      <c r="Q69" s="955"/>
      <c r="R69" s="938">
        <v>3894</v>
      </c>
      <c r="S69" s="955"/>
      <c r="T69" s="938">
        <v>4781</v>
      </c>
      <c r="U69" s="955"/>
      <c r="V69" s="938">
        <v>3051</v>
      </c>
      <c r="W69" s="955"/>
      <c r="X69" s="938">
        <v>2706</v>
      </c>
      <c r="Y69" s="955"/>
      <c r="Z69" s="938">
        <v>2219</v>
      </c>
      <c r="AA69" s="955"/>
      <c r="AB69" s="950">
        <v>2811</v>
      </c>
      <c r="AC69" s="955"/>
      <c r="AD69" s="950">
        <v>2173</v>
      </c>
      <c r="AE69" s="5"/>
      <c r="AF69" s="4"/>
    </row>
    <row r="70" spans="1:32" ht="11.25" customHeight="1">
      <c r="A70" s="4"/>
      <c r="B70" s="30"/>
      <c r="C70" s="621" t="s">
        <v>529</v>
      </c>
      <c r="D70" s="18"/>
      <c r="E70" s="937"/>
      <c r="F70" s="938">
        <v>1</v>
      </c>
      <c r="G70" s="955"/>
      <c r="H70" s="938" t="s">
        <v>11</v>
      </c>
      <c r="I70" s="955"/>
      <c r="J70" s="938">
        <v>1</v>
      </c>
      <c r="K70" s="955"/>
      <c r="L70" s="938">
        <v>29</v>
      </c>
      <c r="M70" s="955"/>
      <c r="N70" s="938">
        <v>1</v>
      </c>
      <c r="O70" s="955"/>
      <c r="P70" s="938">
        <v>5</v>
      </c>
      <c r="Q70" s="955"/>
      <c r="R70" s="938" t="s">
        <v>11</v>
      </c>
      <c r="S70" s="955"/>
      <c r="T70" s="938">
        <v>1</v>
      </c>
      <c r="U70" s="955"/>
      <c r="V70" s="938" t="s">
        <v>11</v>
      </c>
      <c r="W70" s="955"/>
      <c r="X70" s="938" t="s">
        <v>11</v>
      </c>
      <c r="Y70" s="955"/>
      <c r="Z70" s="938">
        <v>4</v>
      </c>
      <c r="AA70" s="955"/>
      <c r="AB70" s="938" t="s">
        <v>11</v>
      </c>
      <c r="AC70" s="955"/>
      <c r="AD70" s="938">
        <v>1</v>
      </c>
      <c r="AE70" s="5"/>
      <c r="AF70" s="4"/>
    </row>
    <row r="71" spans="1:32" ht="3.75" hidden="1" customHeight="1">
      <c r="A71" s="4"/>
      <c r="B71" s="30"/>
      <c r="C71" s="55"/>
      <c r="D71" s="18"/>
      <c r="E71" s="967"/>
      <c r="F71" s="938"/>
      <c r="G71" s="955"/>
      <c r="H71" s="938"/>
      <c r="I71" s="955"/>
      <c r="J71" s="938"/>
      <c r="K71" s="955"/>
      <c r="L71" s="938"/>
      <c r="M71" s="955"/>
      <c r="N71" s="938"/>
      <c r="O71" s="955"/>
      <c r="P71" s="938"/>
      <c r="Q71" s="955"/>
      <c r="R71" s="938"/>
      <c r="S71" s="955"/>
      <c r="T71" s="938"/>
      <c r="U71" s="955"/>
      <c r="V71" s="938"/>
      <c r="W71" s="955"/>
      <c r="X71" s="938"/>
      <c r="Y71" s="955"/>
      <c r="Z71" s="938"/>
      <c r="AA71" s="955"/>
      <c r="AB71" s="938"/>
      <c r="AC71" s="955"/>
      <c r="AD71" s="938"/>
      <c r="AE71" s="5"/>
      <c r="AF71" s="4"/>
    </row>
    <row r="72" spans="1:32" ht="12.75" hidden="1" customHeight="1">
      <c r="A72" s="4"/>
      <c r="B72" s="30"/>
      <c r="C72" s="621" t="s">
        <v>397</v>
      </c>
      <c r="D72" s="18"/>
      <c r="E72" s="941"/>
      <c r="F72" s="938">
        <v>1817</v>
      </c>
      <c r="G72" s="955"/>
      <c r="H72" s="938">
        <v>1839</v>
      </c>
      <c r="I72" s="955"/>
      <c r="J72" s="938">
        <v>1614</v>
      </c>
      <c r="K72" s="955"/>
      <c r="L72" s="938">
        <v>1989</v>
      </c>
      <c r="M72" s="955"/>
      <c r="N72" s="938">
        <v>1694</v>
      </c>
      <c r="O72" s="955"/>
      <c r="P72" s="938">
        <v>1671</v>
      </c>
      <c r="Q72" s="955"/>
      <c r="R72" s="938">
        <v>1410</v>
      </c>
      <c r="S72" s="955"/>
      <c r="T72" s="938">
        <v>2332</v>
      </c>
      <c r="U72" s="955"/>
      <c r="V72" s="938">
        <v>1795</v>
      </c>
      <c r="W72" s="955"/>
      <c r="X72" s="938">
        <v>1638</v>
      </c>
      <c r="Y72" s="955"/>
      <c r="Z72" s="938">
        <v>1328</v>
      </c>
      <c r="AA72" s="955"/>
      <c r="AB72" s="938">
        <v>1466</v>
      </c>
      <c r="AC72" s="955"/>
      <c r="AD72" s="938">
        <v>1238</v>
      </c>
      <c r="AE72" s="5"/>
      <c r="AF72" s="4"/>
    </row>
    <row r="73" spans="1:32" ht="12.75" hidden="1" customHeight="1">
      <c r="A73" s="4"/>
      <c r="B73" s="30"/>
      <c r="C73" s="621" t="s">
        <v>398</v>
      </c>
      <c r="D73" s="18"/>
      <c r="E73" s="941"/>
      <c r="F73" s="938">
        <v>1726</v>
      </c>
      <c r="G73" s="955"/>
      <c r="H73" s="938">
        <v>1875</v>
      </c>
      <c r="I73" s="955"/>
      <c r="J73" s="938">
        <v>1983</v>
      </c>
      <c r="K73" s="955"/>
      <c r="L73" s="938">
        <v>2068</v>
      </c>
      <c r="M73" s="955"/>
      <c r="N73" s="938">
        <v>2002</v>
      </c>
      <c r="O73" s="955"/>
      <c r="P73" s="938">
        <v>1935</v>
      </c>
      <c r="Q73" s="955"/>
      <c r="R73" s="938">
        <v>2422</v>
      </c>
      <c r="S73" s="955"/>
      <c r="T73" s="938">
        <v>2684</v>
      </c>
      <c r="U73" s="955"/>
      <c r="V73" s="938">
        <v>1759</v>
      </c>
      <c r="W73" s="955"/>
      <c r="X73" s="938">
        <v>1472</v>
      </c>
      <c r="Y73" s="955"/>
      <c r="Z73" s="938">
        <v>1207</v>
      </c>
      <c r="AA73" s="955"/>
      <c r="AB73" s="938">
        <v>1731</v>
      </c>
      <c r="AC73" s="955"/>
      <c r="AD73" s="938">
        <v>1218</v>
      </c>
      <c r="AE73" s="5"/>
      <c r="AF73" s="4"/>
    </row>
    <row r="74" spans="1:32" ht="12.75" hidden="1" customHeight="1">
      <c r="A74" s="4"/>
      <c r="B74" s="30"/>
      <c r="C74" s="621" t="s">
        <v>91</v>
      </c>
      <c r="D74" s="18"/>
      <c r="E74" s="941"/>
      <c r="F74" s="938">
        <v>449</v>
      </c>
      <c r="G74" s="955"/>
      <c r="H74" s="938">
        <v>579</v>
      </c>
      <c r="I74" s="955"/>
      <c r="J74" s="938">
        <v>653</v>
      </c>
      <c r="K74" s="955"/>
      <c r="L74" s="938">
        <v>665</v>
      </c>
      <c r="M74" s="955"/>
      <c r="N74" s="938">
        <v>638</v>
      </c>
      <c r="O74" s="955"/>
      <c r="P74" s="938">
        <v>615</v>
      </c>
      <c r="Q74" s="955"/>
      <c r="R74" s="938">
        <v>492</v>
      </c>
      <c r="S74" s="955"/>
      <c r="T74" s="938">
        <v>606</v>
      </c>
      <c r="U74" s="955"/>
      <c r="V74" s="938">
        <v>497</v>
      </c>
      <c r="W74" s="955"/>
      <c r="X74" s="938">
        <v>372</v>
      </c>
      <c r="Y74" s="955"/>
      <c r="Z74" s="938">
        <v>255</v>
      </c>
      <c r="AA74" s="955"/>
      <c r="AB74" s="938">
        <v>382</v>
      </c>
      <c r="AC74" s="955"/>
      <c r="AD74" s="938">
        <v>307</v>
      </c>
      <c r="AE74" s="5"/>
      <c r="AF74" s="4"/>
    </row>
    <row r="75" spans="1:32" ht="12.75" hidden="1" customHeight="1">
      <c r="A75" s="4"/>
      <c r="B75" s="30"/>
      <c r="C75" s="621" t="s">
        <v>400</v>
      </c>
      <c r="D75" s="18"/>
      <c r="E75" s="941"/>
      <c r="F75" s="938">
        <v>388</v>
      </c>
      <c r="G75" s="955"/>
      <c r="H75" s="938">
        <v>503</v>
      </c>
      <c r="I75" s="955"/>
      <c r="J75" s="938">
        <v>608</v>
      </c>
      <c r="K75" s="955"/>
      <c r="L75" s="938">
        <v>746</v>
      </c>
      <c r="M75" s="955"/>
      <c r="N75" s="938">
        <v>630</v>
      </c>
      <c r="O75" s="955"/>
      <c r="P75" s="938">
        <v>530</v>
      </c>
      <c r="Q75" s="955"/>
      <c r="R75" s="938">
        <v>607</v>
      </c>
      <c r="S75" s="955"/>
      <c r="T75" s="938">
        <v>593</v>
      </c>
      <c r="U75" s="955"/>
      <c r="V75" s="938">
        <v>414</v>
      </c>
      <c r="W75" s="955"/>
      <c r="X75" s="938">
        <v>584</v>
      </c>
      <c r="Y75" s="955"/>
      <c r="Z75" s="938">
        <v>236</v>
      </c>
      <c r="AA75" s="955"/>
      <c r="AB75" s="938">
        <v>404</v>
      </c>
      <c r="AC75" s="955"/>
      <c r="AD75" s="938">
        <v>292</v>
      </c>
      <c r="AE75" s="5"/>
      <c r="AF75" s="4"/>
    </row>
    <row r="76" spans="1:32" ht="12.75" hidden="1" customHeight="1">
      <c r="A76" s="4"/>
      <c r="B76" s="30"/>
      <c r="C76" s="621" t="s">
        <v>401</v>
      </c>
      <c r="D76" s="18"/>
      <c r="E76" s="941"/>
      <c r="F76" s="938">
        <v>398</v>
      </c>
      <c r="G76" s="955"/>
      <c r="H76" s="938">
        <v>468</v>
      </c>
      <c r="I76" s="955"/>
      <c r="J76" s="938">
        <v>599</v>
      </c>
      <c r="K76" s="955"/>
      <c r="L76" s="938">
        <v>571</v>
      </c>
      <c r="M76" s="955"/>
      <c r="N76" s="938">
        <v>563</v>
      </c>
      <c r="O76" s="955"/>
      <c r="P76" s="938">
        <v>461</v>
      </c>
      <c r="Q76" s="955"/>
      <c r="R76" s="938">
        <v>378</v>
      </c>
      <c r="S76" s="955"/>
      <c r="T76" s="938">
        <v>203</v>
      </c>
      <c r="U76" s="955"/>
      <c r="V76" s="938">
        <v>166</v>
      </c>
      <c r="W76" s="955"/>
      <c r="X76" s="938">
        <v>133</v>
      </c>
      <c r="Y76" s="955"/>
      <c r="Z76" s="938">
        <v>104</v>
      </c>
      <c r="AA76" s="955"/>
      <c r="AB76" s="938">
        <v>120</v>
      </c>
      <c r="AC76" s="955"/>
      <c r="AD76" s="938">
        <v>231</v>
      </c>
      <c r="AE76" s="5"/>
      <c r="AF76" s="4"/>
    </row>
    <row r="77" spans="1:32" ht="12.75" hidden="1" customHeight="1">
      <c r="A77" s="4"/>
      <c r="B77" s="30"/>
      <c r="C77" s="621" t="s">
        <v>274</v>
      </c>
      <c r="D77" s="18"/>
      <c r="E77" s="941"/>
      <c r="F77" s="938">
        <v>50</v>
      </c>
      <c r="G77" s="955"/>
      <c r="H77" s="938">
        <v>45</v>
      </c>
      <c r="I77" s="955"/>
      <c r="J77" s="938">
        <v>51</v>
      </c>
      <c r="K77" s="955"/>
      <c r="L77" s="938">
        <v>31</v>
      </c>
      <c r="M77" s="955"/>
      <c r="N77" s="938">
        <v>45</v>
      </c>
      <c r="O77" s="955"/>
      <c r="P77" s="938">
        <v>54</v>
      </c>
      <c r="Q77" s="955"/>
      <c r="R77" s="938">
        <v>50</v>
      </c>
      <c r="S77" s="955"/>
      <c r="T77" s="938">
        <v>45</v>
      </c>
      <c r="U77" s="955"/>
      <c r="V77" s="938">
        <v>30</v>
      </c>
      <c r="W77" s="955"/>
      <c r="X77" s="938">
        <v>23</v>
      </c>
      <c r="Y77" s="955"/>
      <c r="Z77" s="938">
        <v>5</v>
      </c>
      <c r="AA77" s="955"/>
      <c r="AB77" s="938">
        <v>15</v>
      </c>
      <c r="AC77" s="955"/>
      <c r="AD77" s="938">
        <v>29</v>
      </c>
      <c r="AE77" s="5"/>
      <c r="AF77" s="4"/>
    </row>
    <row r="78" spans="1:32" ht="12.75" hidden="1" customHeight="1">
      <c r="A78" s="4"/>
      <c r="B78" s="30"/>
      <c r="C78" s="621" t="s">
        <v>275</v>
      </c>
      <c r="D78" s="18"/>
      <c r="E78" s="941"/>
      <c r="F78" s="938">
        <v>152</v>
      </c>
      <c r="G78" s="955"/>
      <c r="H78" s="938">
        <v>151</v>
      </c>
      <c r="I78" s="955"/>
      <c r="J78" s="938">
        <v>163</v>
      </c>
      <c r="K78" s="955"/>
      <c r="L78" s="938">
        <v>155</v>
      </c>
      <c r="M78" s="955"/>
      <c r="N78" s="938">
        <v>150</v>
      </c>
      <c r="O78" s="955"/>
      <c r="P78" s="938">
        <v>135</v>
      </c>
      <c r="Q78" s="955"/>
      <c r="R78" s="938">
        <v>112</v>
      </c>
      <c r="S78" s="955"/>
      <c r="T78" s="938">
        <v>165</v>
      </c>
      <c r="U78" s="955"/>
      <c r="V78" s="938">
        <v>142</v>
      </c>
      <c r="W78" s="955"/>
      <c r="X78" s="938">
        <v>125</v>
      </c>
      <c r="Y78" s="955"/>
      <c r="Z78" s="938">
        <v>176</v>
      </c>
      <c r="AA78" s="955"/>
      <c r="AB78" s="938">
        <v>138</v>
      </c>
      <c r="AC78" s="955"/>
      <c r="AD78" s="938">
        <v>144</v>
      </c>
      <c r="AE78" s="5"/>
      <c r="AF78" s="4"/>
    </row>
    <row r="79" spans="1:32" ht="4.5" customHeight="1">
      <c r="A79" s="4"/>
      <c r="B79" s="30"/>
      <c r="C79" s="55"/>
      <c r="D79" s="18"/>
      <c r="E79" s="849"/>
      <c r="F79" s="938"/>
      <c r="G79" s="955"/>
      <c r="H79" s="938"/>
      <c r="I79" s="955"/>
      <c r="J79" s="938"/>
      <c r="K79" s="955"/>
      <c r="L79" s="938"/>
      <c r="M79" s="955"/>
      <c r="N79" s="938"/>
      <c r="O79" s="955"/>
      <c r="P79" s="938"/>
      <c r="Q79" s="955"/>
      <c r="R79" s="938"/>
      <c r="S79" s="955"/>
      <c r="T79" s="938"/>
      <c r="U79" s="955"/>
      <c r="V79" s="938"/>
      <c r="W79" s="955"/>
      <c r="X79" s="938"/>
      <c r="Y79" s="955"/>
      <c r="Z79" s="938"/>
      <c r="AA79" s="955"/>
      <c r="AB79" s="938"/>
      <c r="AC79" s="955"/>
      <c r="AD79" s="938"/>
      <c r="AE79" s="5"/>
      <c r="AF79" s="4"/>
    </row>
    <row r="80" spans="1:32" ht="12" customHeight="1">
      <c r="A80" s="4"/>
      <c r="B80" s="30"/>
      <c r="C80" s="1497" t="s">
        <v>536</v>
      </c>
      <c r="D80" s="1497"/>
      <c r="E80" s="963"/>
      <c r="F80" s="964">
        <f>+F66/F38*100</f>
        <v>56.347589952477939</v>
      </c>
      <c r="G80" s="955"/>
      <c r="H80" s="964">
        <f>+H66/H38*100</f>
        <v>62.236407158326678</v>
      </c>
      <c r="I80" s="955"/>
      <c r="J80" s="964">
        <f>+J66/J38*100</f>
        <v>63.405635062611807</v>
      </c>
      <c r="K80" s="955"/>
      <c r="L80" s="964">
        <f>+L66/L38*100</f>
        <v>58.199326851159313</v>
      </c>
      <c r="M80" s="955"/>
      <c r="N80" s="964">
        <f>+N66/N38*100</f>
        <v>62.256555325862259</v>
      </c>
      <c r="O80" s="955"/>
      <c r="P80" s="964">
        <f>+P66/P38*100</f>
        <v>56.342582933444604</v>
      </c>
      <c r="Q80" s="955"/>
      <c r="R80" s="964">
        <f>+R66/R38*100</f>
        <v>62.935695387093062</v>
      </c>
      <c r="S80" s="955"/>
      <c r="T80" s="964">
        <f>+T66/T38*100</f>
        <v>69.221932114882506</v>
      </c>
      <c r="U80" s="955"/>
      <c r="V80" s="964">
        <f>+V66/V38*100</f>
        <v>65.063668382552152</v>
      </c>
      <c r="W80" s="955"/>
      <c r="X80" s="964">
        <f>+X66/X38*100</f>
        <v>64.789152138280443</v>
      </c>
      <c r="Y80" s="955"/>
      <c r="Z80" s="964">
        <f>+Z66/Z38*100</f>
        <v>55.358635679652238</v>
      </c>
      <c r="AA80" s="955"/>
      <c r="AB80" s="964">
        <f>+AB66/AB38*100</f>
        <v>61.672221417185909</v>
      </c>
      <c r="AC80" s="955"/>
      <c r="AD80" s="964">
        <f>+AD66/AD38*100</f>
        <v>60.63102541630149</v>
      </c>
      <c r="AE80" s="5"/>
      <c r="AF80" s="4"/>
    </row>
    <row r="81" spans="1:32" ht="11.25" customHeight="1">
      <c r="A81" s="4"/>
      <c r="B81" s="30"/>
      <c r="C81" s="621" t="s">
        <v>397</v>
      </c>
      <c r="D81" s="18"/>
      <c r="E81" s="968"/>
      <c r="F81" s="969">
        <f t="shared" ref="F81:F87" si="0">+F72/F39*100</f>
        <v>49.388420766512638</v>
      </c>
      <c r="G81" s="955"/>
      <c r="H81" s="969">
        <f t="shared" ref="H81:H87" si="1">+H72/H39*100</f>
        <v>55.761067313523348</v>
      </c>
      <c r="I81" s="955"/>
      <c r="J81" s="969">
        <f t="shared" ref="J81:J87" si="2">+J72/J39*100</f>
        <v>53.800000000000004</v>
      </c>
      <c r="K81" s="955"/>
      <c r="L81" s="969">
        <f t="shared" ref="L81:L87" si="3">+L72/L39*100</f>
        <v>57.88707799767171</v>
      </c>
      <c r="M81" s="955"/>
      <c r="N81" s="969">
        <f t="shared" ref="N81:N87" si="4">+N72/N39*100</f>
        <v>55.632183908045974</v>
      </c>
      <c r="O81" s="955"/>
      <c r="P81" s="969">
        <f t="shared" ref="P81:P87" si="5">+P72/P39*100</f>
        <v>48.575581395348841</v>
      </c>
      <c r="Q81" s="955"/>
      <c r="R81" s="969">
        <f t="shared" ref="R81:R87" si="6">+R72/R39*100</f>
        <v>48.387096774193552</v>
      </c>
      <c r="S81" s="955"/>
      <c r="T81" s="969">
        <f t="shared" ref="T81:T87" si="7">+T72/T39*100</f>
        <v>59.293160437325199</v>
      </c>
      <c r="U81" s="955"/>
      <c r="V81" s="969">
        <f t="shared" ref="V81:V87" si="8">+V72/V39*100</f>
        <v>61.34654818865345</v>
      </c>
      <c r="W81" s="955"/>
      <c r="X81" s="969">
        <f t="shared" ref="X81:X87" si="9">+X72/X39*100</f>
        <v>58.793969849246231</v>
      </c>
      <c r="Y81" s="955"/>
      <c r="Z81" s="969">
        <f t="shared" ref="Z81:Z87" si="10">+Z72/Z39*100</f>
        <v>46.449807625043718</v>
      </c>
      <c r="AA81" s="955"/>
      <c r="AB81" s="969">
        <f t="shared" ref="AB81:AD87" si="11">+AB72/AB39*100</f>
        <v>58.267090620031794</v>
      </c>
      <c r="AC81" s="955"/>
      <c r="AD81" s="969">
        <f t="shared" si="11"/>
        <v>57.904583723105709</v>
      </c>
      <c r="AE81" s="5"/>
      <c r="AF81" s="968"/>
    </row>
    <row r="82" spans="1:32" ht="11.25" customHeight="1">
      <c r="A82" s="4"/>
      <c r="B82" s="30"/>
      <c r="C82" s="621" t="s">
        <v>398</v>
      </c>
      <c r="D82" s="18"/>
      <c r="E82" s="968"/>
      <c r="F82" s="969">
        <f t="shared" si="0"/>
        <v>68.792347548824225</v>
      </c>
      <c r="G82" s="955"/>
      <c r="H82" s="969">
        <f t="shared" si="1"/>
        <v>73.414252153484725</v>
      </c>
      <c r="I82" s="955"/>
      <c r="J82" s="969">
        <f t="shared" si="2"/>
        <v>76.210607225211376</v>
      </c>
      <c r="K82" s="955"/>
      <c r="L82" s="969">
        <f t="shared" si="3"/>
        <v>64.66541588492808</v>
      </c>
      <c r="M82" s="955"/>
      <c r="N82" s="969">
        <f t="shared" si="4"/>
        <v>74.230626622172778</v>
      </c>
      <c r="O82" s="955"/>
      <c r="P82" s="969">
        <f t="shared" si="5"/>
        <v>69.206008583690988</v>
      </c>
      <c r="Q82" s="955"/>
      <c r="R82" s="969">
        <f t="shared" si="6"/>
        <v>75.451713395638635</v>
      </c>
      <c r="S82" s="955"/>
      <c r="T82" s="969">
        <f t="shared" si="7"/>
        <v>83.224806201550379</v>
      </c>
      <c r="U82" s="955"/>
      <c r="V82" s="969">
        <f t="shared" si="8"/>
        <v>70.670952189634392</v>
      </c>
      <c r="W82" s="955"/>
      <c r="X82" s="969">
        <f t="shared" si="9"/>
        <v>72.799208704253218</v>
      </c>
      <c r="Y82" s="955"/>
      <c r="Z82" s="969">
        <f t="shared" si="10"/>
        <v>65.03232758620689</v>
      </c>
      <c r="AA82" s="955"/>
      <c r="AB82" s="969">
        <f t="shared" si="11"/>
        <v>74.164524421593825</v>
      </c>
      <c r="AC82" s="955"/>
      <c r="AD82" s="969">
        <f t="shared" ref="AD82" si="12">+AD73/AD40*100</f>
        <v>71.061843640606767</v>
      </c>
      <c r="AE82" s="5"/>
      <c r="AF82" s="968"/>
    </row>
    <row r="83" spans="1:32" ht="11.25" customHeight="1">
      <c r="A83" s="4"/>
      <c r="B83" s="30"/>
      <c r="C83" s="621" t="s">
        <v>91</v>
      </c>
      <c r="D83" s="18"/>
      <c r="E83" s="968"/>
      <c r="F83" s="969">
        <f t="shared" si="0"/>
        <v>41.9234360410831</v>
      </c>
      <c r="G83" s="955"/>
      <c r="H83" s="969">
        <f t="shared" si="1"/>
        <v>52.493200362647329</v>
      </c>
      <c r="I83" s="955"/>
      <c r="J83" s="969">
        <f t="shared" si="2"/>
        <v>53.046303818034126</v>
      </c>
      <c r="K83" s="955"/>
      <c r="L83" s="969">
        <f t="shared" si="3"/>
        <v>50.226586102719025</v>
      </c>
      <c r="M83" s="955"/>
      <c r="N83" s="969">
        <f t="shared" si="4"/>
        <v>50.275807722616229</v>
      </c>
      <c r="O83" s="955"/>
      <c r="P83" s="969">
        <f t="shared" si="5"/>
        <v>43.710021321961619</v>
      </c>
      <c r="Q83" s="955"/>
      <c r="R83" s="969">
        <f t="shared" si="6"/>
        <v>56.48679678530425</v>
      </c>
      <c r="S83" s="955"/>
      <c r="T83" s="969">
        <f t="shared" si="7"/>
        <v>56.372093023255808</v>
      </c>
      <c r="U83" s="955"/>
      <c r="V83" s="969">
        <f t="shared" si="8"/>
        <v>57.060849598163031</v>
      </c>
      <c r="W83" s="955"/>
      <c r="X83" s="969">
        <f t="shared" si="9"/>
        <v>55.688622754491014</v>
      </c>
      <c r="Y83" s="955"/>
      <c r="Z83" s="969">
        <f t="shared" si="10"/>
        <v>58.086560364464688</v>
      </c>
      <c r="AA83" s="955"/>
      <c r="AB83" s="969">
        <f t="shared" si="11"/>
        <v>52.400548696844993</v>
      </c>
      <c r="AC83" s="955"/>
      <c r="AD83" s="969">
        <f t="shared" ref="AD83" si="13">+AD74/AD41*100</f>
        <v>46.798780487804883</v>
      </c>
      <c r="AE83" s="5"/>
      <c r="AF83" s="968"/>
    </row>
    <row r="84" spans="1:32" ht="11.25" customHeight="1">
      <c r="A84" s="4"/>
      <c r="B84" s="30"/>
      <c r="C84" s="621" t="s">
        <v>400</v>
      </c>
      <c r="D84" s="18"/>
      <c r="E84" s="968"/>
      <c r="F84" s="969">
        <f t="shared" si="0"/>
        <v>53.517241379310342</v>
      </c>
      <c r="G84" s="955"/>
      <c r="H84" s="969">
        <f t="shared" si="1"/>
        <v>64.652956298200507</v>
      </c>
      <c r="I84" s="955"/>
      <c r="J84" s="969">
        <f t="shared" si="2"/>
        <v>68.934240362811792</v>
      </c>
      <c r="K84" s="955"/>
      <c r="L84" s="969">
        <f t="shared" si="3"/>
        <v>54.29403202328966</v>
      </c>
      <c r="M84" s="955"/>
      <c r="N84" s="969">
        <f t="shared" si="4"/>
        <v>57.904411764705884</v>
      </c>
      <c r="O84" s="955"/>
      <c r="P84" s="969">
        <f t="shared" si="5"/>
        <v>53</v>
      </c>
      <c r="Q84" s="955"/>
      <c r="R84" s="969">
        <f t="shared" si="6"/>
        <v>64.643237486687966</v>
      </c>
      <c r="S84" s="955"/>
      <c r="T84" s="969">
        <f t="shared" si="7"/>
        <v>81.456043956043956</v>
      </c>
      <c r="U84" s="955"/>
      <c r="V84" s="969">
        <f t="shared" si="8"/>
        <v>64.788732394366207</v>
      </c>
      <c r="W84" s="955"/>
      <c r="X84" s="969">
        <f t="shared" si="9"/>
        <v>73.830594184576483</v>
      </c>
      <c r="Y84" s="955"/>
      <c r="Z84" s="969">
        <f t="shared" si="10"/>
        <v>49.26931106471816</v>
      </c>
      <c r="AA84" s="955"/>
      <c r="AB84" s="969">
        <f t="shared" si="11"/>
        <v>46.597462514417529</v>
      </c>
      <c r="AC84" s="955"/>
      <c r="AD84" s="969">
        <f t="shared" ref="AD84" si="14">+AD75/AD42*100</f>
        <v>45.911949685534594</v>
      </c>
      <c r="AE84" s="5"/>
      <c r="AF84" s="968"/>
    </row>
    <row r="85" spans="1:32" ht="11.25" customHeight="1">
      <c r="A85" s="4"/>
      <c r="B85" s="30"/>
      <c r="C85" s="621" t="s">
        <v>401</v>
      </c>
      <c r="D85" s="18"/>
      <c r="E85" s="968"/>
      <c r="F85" s="969">
        <f t="shared" si="0"/>
        <v>71.971066907775764</v>
      </c>
      <c r="G85" s="955"/>
      <c r="H85" s="969">
        <f t="shared" si="1"/>
        <v>68.221574344023324</v>
      </c>
      <c r="I85" s="955"/>
      <c r="J85" s="969">
        <f t="shared" si="2"/>
        <v>72.518159806295401</v>
      </c>
      <c r="K85" s="955"/>
      <c r="L85" s="969">
        <f t="shared" si="3"/>
        <v>71.285892634207244</v>
      </c>
      <c r="M85" s="955"/>
      <c r="N85" s="969">
        <f t="shared" si="4"/>
        <v>72.645161290322577</v>
      </c>
      <c r="O85" s="955"/>
      <c r="P85" s="969">
        <f t="shared" si="5"/>
        <v>76.072607260726073</v>
      </c>
      <c r="Q85" s="955"/>
      <c r="R85" s="969">
        <f t="shared" si="6"/>
        <v>84.187082405345208</v>
      </c>
      <c r="S85" s="955"/>
      <c r="T85" s="969">
        <f t="shared" si="7"/>
        <v>64.856230031948883</v>
      </c>
      <c r="U85" s="955"/>
      <c r="V85" s="969">
        <f t="shared" si="8"/>
        <v>70.638297872340431</v>
      </c>
      <c r="W85" s="955"/>
      <c r="X85" s="969">
        <f t="shared" si="9"/>
        <v>52.988047808764939</v>
      </c>
      <c r="Y85" s="955"/>
      <c r="Z85" s="969">
        <f t="shared" si="10"/>
        <v>87.394957983193279</v>
      </c>
      <c r="AA85" s="955"/>
      <c r="AB85" s="969">
        <f t="shared" si="11"/>
        <v>51.724137931034484</v>
      </c>
      <c r="AC85" s="955"/>
      <c r="AD85" s="969">
        <f t="shared" ref="AD85" si="15">+AD76/AD43*100</f>
        <v>57.462686567164177</v>
      </c>
      <c r="AE85" s="5"/>
      <c r="AF85" s="968"/>
    </row>
    <row r="86" spans="1:32" ht="11.25" customHeight="1">
      <c r="A86" s="4"/>
      <c r="B86" s="30"/>
      <c r="C86" s="621" t="s">
        <v>274</v>
      </c>
      <c r="D86" s="841"/>
      <c r="E86" s="968"/>
      <c r="F86" s="969">
        <f t="shared" si="0"/>
        <v>53.191489361702125</v>
      </c>
      <c r="G86" s="955"/>
      <c r="H86" s="969">
        <f t="shared" si="1"/>
        <v>66.17647058823529</v>
      </c>
      <c r="I86" s="955"/>
      <c r="J86" s="969">
        <f t="shared" si="2"/>
        <v>127.49999999999999</v>
      </c>
      <c r="K86" s="955"/>
      <c r="L86" s="969">
        <f t="shared" si="3"/>
        <v>58.490566037735846</v>
      </c>
      <c r="M86" s="955"/>
      <c r="N86" s="969">
        <f t="shared" si="4"/>
        <v>66.17647058823529</v>
      </c>
      <c r="O86" s="955"/>
      <c r="P86" s="969">
        <f t="shared" si="5"/>
        <v>72.972972972972968</v>
      </c>
      <c r="Q86" s="955"/>
      <c r="R86" s="969">
        <f t="shared" si="6"/>
        <v>104.16666666666667</v>
      </c>
      <c r="S86" s="955"/>
      <c r="T86" s="969">
        <f t="shared" si="7"/>
        <v>86.538461538461547</v>
      </c>
      <c r="U86" s="955"/>
      <c r="V86" s="969">
        <f t="shared" si="8"/>
        <v>85.714285714285708</v>
      </c>
      <c r="W86" s="955"/>
      <c r="X86" s="969">
        <f t="shared" si="9"/>
        <v>191.66666666666669</v>
      </c>
      <c r="Y86" s="955"/>
      <c r="Z86" s="969">
        <f t="shared" si="10"/>
        <v>33.333333333333329</v>
      </c>
      <c r="AA86" s="955"/>
      <c r="AB86" s="969">
        <f t="shared" si="11"/>
        <v>36.585365853658537</v>
      </c>
      <c r="AC86" s="955"/>
      <c r="AD86" s="969">
        <f t="shared" ref="AD86" si="16">+AD77/AD44*100</f>
        <v>107.40740740740742</v>
      </c>
      <c r="AE86" s="5"/>
      <c r="AF86" s="968"/>
    </row>
    <row r="87" spans="1:32" ht="11.25" customHeight="1">
      <c r="A87" s="4"/>
      <c r="B87" s="30"/>
      <c r="C87" s="621" t="s">
        <v>275</v>
      </c>
      <c r="D87" s="18"/>
      <c r="E87" s="968"/>
      <c r="F87" s="969">
        <f t="shared" si="0"/>
        <v>73.429951690821255</v>
      </c>
      <c r="G87" s="955"/>
      <c r="H87" s="969">
        <f t="shared" si="1"/>
        <v>52.7972027972028</v>
      </c>
      <c r="I87" s="955"/>
      <c r="J87" s="969">
        <f t="shared" si="2"/>
        <v>44.903581267217632</v>
      </c>
      <c r="K87" s="955"/>
      <c r="L87" s="969">
        <f t="shared" si="3"/>
        <v>51.666666666666671</v>
      </c>
      <c r="M87" s="955"/>
      <c r="N87" s="969">
        <f t="shared" si="4"/>
        <v>60.24096385542169</v>
      </c>
      <c r="O87" s="955"/>
      <c r="P87" s="969">
        <f t="shared" si="5"/>
        <v>51.330798479087449</v>
      </c>
      <c r="Q87" s="955"/>
      <c r="R87" s="969">
        <f t="shared" si="6"/>
        <v>42.748091603053432</v>
      </c>
      <c r="S87" s="955"/>
      <c r="T87" s="969">
        <f t="shared" si="7"/>
        <v>66.265060240963862</v>
      </c>
      <c r="U87" s="955"/>
      <c r="V87" s="969">
        <f t="shared" si="8"/>
        <v>75.935828877005349</v>
      </c>
      <c r="W87" s="955"/>
      <c r="X87" s="969">
        <f t="shared" si="9"/>
        <v>69.060773480662988</v>
      </c>
      <c r="Y87" s="955"/>
      <c r="Z87" s="969">
        <f t="shared" si="10"/>
        <v>82.242990654205599</v>
      </c>
      <c r="AA87" s="955"/>
      <c r="AB87" s="969">
        <f t="shared" si="11"/>
        <v>75.824175824175825</v>
      </c>
      <c r="AC87" s="955"/>
      <c r="AD87" s="969">
        <f t="shared" ref="AD87" si="17">+AD78/AD45*100</f>
        <v>109.09090909090908</v>
      </c>
      <c r="AE87" s="5"/>
      <c r="AF87" s="968"/>
    </row>
    <row r="88" spans="1:32" ht="0.75" customHeight="1">
      <c r="A88" s="4"/>
      <c r="B88" s="30"/>
      <c r="C88" s="621"/>
      <c r="D88" s="18"/>
      <c r="E88" s="968"/>
      <c r="F88" s="970"/>
      <c r="G88" s="970"/>
      <c r="H88" s="970"/>
      <c r="I88" s="970"/>
      <c r="J88" s="970"/>
      <c r="K88" s="970"/>
      <c r="L88" s="970"/>
      <c r="M88" s="970"/>
      <c r="N88" s="970"/>
      <c r="O88" s="970"/>
      <c r="P88" s="970"/>
      <c r="Q88" s="970"/>
      <c r="R88" s="970"/>
      <c r="S88" s="970"/>
      <c r="T88" s="970"/>
      <c r="U88" s="970"/>
      <c r="V88" s="970"/>
      <c r="W88" s="970"/>
      <c r="X88" s="970"/>
      <c r="Y88" s="970"/>
      <c r="Z88" s="970"/>
      <c r="AA88" s="970"/>
      <c r="AB88" s="970"/>
      <c r="AC88" s="970"/>
      <c r="AD88" s="970"/>
      <c r="AE88" s="5"/>
      <c r="AF88" s="968"/>
    </row>
    <row r="89" spans="1:32" ht="17.25" customHeight="1">
      <c r="A89" s="4"/>
      <c r="B89" s="30"/>
      <c r="C89" s="1593" t="s">
        <v>537</v>
      </c>
      <c r="D89" s="1511"/>
      <c r="E89" s="1511"/>
      <c r="F89" s="1511"/>
      <c r="G89" s="1511"/>
      <c r="H89" s="1511"/>
      <c r="I89" s="1511"/>
      <c r="J89" s="1511"/>
      <c r="K89" s="1511"/>
      <c r="L89" s="1511"/>
      <c r="M89" s="1511"/>
      <c r="N89" s="1511"/>
      <c r="O89" s="1511"/>
      <c r="P89" s="1511"/>
      <c r="Q89" s="1511"/>
      <c r="R89" s="1511"/>
      <c r="S89" s="1511"/>
      <c r="T89" s="1511"/>
      <c r="U89" s="1511"/>
      <c r="V89" s="1511"/>
      <c r="W89" s="1511"/>
      <c r="X89" s="1511"/>
      <c r="Y89" s="1511"/>
      <c r="Z89" s="1511"/>
      <c r="AA89" s="1511"/>
      <c r="AB89" s="1511"/>
      <c r="AC89" s="1511"/>
      <c r="AD89" s="1511"/>
      <c r="AE89" s="5"/>
      <c r="AF89" s="968"/>
    </row>
    <row r="90" spans="1:32" ht="13.5" customHeight="1">
      <c r="A90" s="4"/>
      <c r="B90" s="30"/>
      <c r="C90" s="95" t="s">
        <v>538</v>
      </c>
      <c r="D90" s="4"/>
      <c r="E90" s="4"/>
      <c r="G90" s="4"/>
      <c r="I90" s="4"/>
      <c r="J90" s="4"/>
      <c r="K90" s="4"/>
      <c r="M90" s="4"/>
      <c r="N90" s="549" t="s">
        <v>539</v>
      </c>
      <c r="O90" s="4"/>
      <c r="P90" s="4"/>
      <c r="Q90" s="4"/>
      <c r="S90" s="4"/>
      <c r="T90" s="4"/>
      <c r="U90" s="4"/>
      <c r="V90" s="4"/>
      <c r="W90" s="4"/>
      <c r="X90" s="4"/>
      <c r="Y90" s="4"/>
      <c r="Z90" s="4"/>
      <c r="AA90" s="4"/>
      <c r="AB90" s="4"/>
      <c r="AC90" s="4"/>
      <c r="AD90" s="4"/>
      <c r="AE90" s="5"/>
      <c r="AF90" s="4"/>
    </row>
    <row r="91" spans="1:32" ht="10.5" customHeight="1" thickBot="1">
      <c r="A91" s="4"/>
      <c r="B91" s="30"/>
      <c r="C91" s="1560" t="s">
        <v>667</v>
      </c>
      <c r="D91" s="1560"/>
      <c r="E91" s="1560"/>
      <c r="F91" s="1560"/>
      <c r="G91" s="1560"/>
      <c r="H91" s="1560"/>
      <c r="I91" s="1560"/>
      <c r="J91" s="1560"/>
      <c r="K91" s="1560"/>
      <c r="L91" s="1560"/>
      <c r="M91" s="1560"/>
      <c r="N91" s="1560"/>
      <c r="O91" s="1560"/>
      <c r="P91" s="1560"/>
      <c r="Q91" s="1560"/>
      <c r="R91" s="1560"/>
      <c r="S91" s="1560"/>
      <c r="T91" s="1560"/>
      <c r="U91" s="1560"/>
      <c r="V91" s="1560"/>
      <c r="W91" s="1560"/>
      <c r="X91" s="1560"/>
      <c r="Y91" s="1560"/>
      <c r="Z91" s="1560"/>
      <c r="AA91" s="1560"/>
      <c r="AB91" s="1560"/>
      <c r="AC91" s="1560"/>
      <c r="AD91" s="1560"/>
      <c r="AE91" s="5"/>
      <c r="AF91" s="4"/>
    </row>
    <row r="92" spans="1:32" ht="13.5" thickBot="1">
      <c r="A92" s="4"/>
      <c r="B92" s="556">
        <v>10</v>
      </c>
      <c r="C92" s="1594" t="s">
        <v>339</v>
      </c>
      <c r="D92" s="1595"/>
      <c r="E92" s="8"/>
      <c r="F92" s="971"/>
      <c r="G92" s="971"/>
      <c r="H92" s="971"/>
      <c r="I92" s="971"/>
      <c r="J92" s="971"/>
      <c r="K92" s="971"/>
      <c r="L92" s="971"/>
      <c r="M92" s="971"/>
      <c r="N92" s="971"/>
      <c r="O92" s="971"/>
      <c r="P92" s="968"/>
      <c r="Q92" s="968"/>
      <c r="R92" s="968"/>
      <c r="S92" s="968"/>
      <c r="T92" s="168"/>
      <c r="U92" s="168"/>
      <c r="V92" s="936"/>
      <c r="W92" s="936"/>
      <c r="X92" s="936"/>
      <c r="Y92" s="936"/>
      <c r="Z92" s="936"/>
      <c r="AA92" s="936"/>
      <c r="AB92" s="168"/>
      <c r="AC92" s="168"/>
      <c r="AE92" s="8"/>
      <c r="AF92" s="4"/>
    </row>
    <row r="93" spans="1:32">
      <c r="F93" s="46"/>
      <c r="G93" s="46"/>
      <c r="H93" s="46"/>
      <c r="I93" s="46"/>
      <c r="J93" s="46"/>
      <c r="K93" s="46"/>
      <c r="L93" s="46"/>
      <c r="M93" s="46"/>
      <c r="N93" s="46"/>
      <c r="O93" s="46"/>
      <c r="P93" s="46"/>
      <c r="Q93" s="46"/>
      <c r="R93" s="46"/>
      <c r="S93" s="46"/>
      <c r="T93" s="46"/>
      <c r="U93" s="46"/>
      <c r="V93" s="46"/>
      <c r="W93" s="46"/>
      <c r="X93" s="46"/>
      <c r="Y93" s="46"/>
      <c r="Z93" s="46"/>
      <c r="AA93" s="46"/>
      <c r="AB93" s="46"/>
      <c r="AC93" s="46"/>
      <c r="AD93" s="46"/>
    </row>
    <row r="94" spans="1:32">
      <c r="F94" s="46"/>
      <c r="G94" s="46"/>
      <c r="H94" s="46"/>
      <c r="I94" s="46"/>
      <c r="J94" s="46"/>
      <c r="K94" s="46"/>
      <c r="L94" s="46"/>
      <c r="M94" s="46"/>
      <c r="N94" s="46"/>
      <c r="O94" s="46"/>
      <c r="P94" s="46"/>
      <c r="Q94" s="46"/>
      <c r="R94" s="46"/>
      <c r="S94" s="46"/>
      <c r="T94" s="46"/>
      <c r="U94" s="46"/>
      <c r="V94" s="46"/>
      <c r="W94" s="46"/>
      <c r="X94" s="46"/>
      <c r="Y94" s="46"/>
      <c r="Z94" s="46"/>
      <c r="AA94" s="46"/>
      <c r="AB94" s="46"/>
      <c r="AC94" s="46"/>
      <c r="AD94" s="46"/>
    </row>
    <row r="95" spans="1:32">
      <c r="F95" s="46"/>
      <c r="G95" s="46"/>
      <c r="H95" s="46"/>
      <c r="I95" s="46"/>
      <c r="J95" s="46"/>
      <c r="K95" s="46"/>
      <c r="L95" s="46"/>
      <c r="M95" s="46"/>
      <c r="N95" s="46"/>
      <c r="O95" s="46"/>
      <c r="P95" s="46"/>
      <c r="Q95" s="46"/>
      <c r="R95" s="46"/>
      <c r="S95" s="46"/>
      <c r="T95" s="46"/>
      <c r="U95" s="46"/>
      <c r="V95" s="46"/>
      <c r="W95" s="46"/>
      <c r="X95" s="46"/>
      <c r="Y95" s="46"/>
      <c r="Z95" s="46"/>
      <c r="AA95" s="46"/>
      <c r="AB95" s="46"/>
      <c r="AC95" s="46"/>
      <c r="AD95" s="46"/>
    </row>
    <row r="96" spans="1:32">
      <c r="F96" s="46"/>
      <c r="G96" s="46"/>
      <c r="H96" s="46"/>
      <c r="I96" s="46"/>
      <c r="J96" s="46"/>
      <c r="K96" s="46"/>
      <c r="L96" s="46"/>
      <c r="M96" s="46"/>
      <c r="N96" s="46"/>
      <c r="O96" s="46"/>
      <c r="P96" s="46"/>
      <c r="Q96" s="46"/>
      <c r="R96" s="46"/>
      <c r="S96" s="46"/>
      <c r="T96" s="46"/>
      <c r="U96" s="46"/>
      <c r="V96" s="46"/>
      <c r="W96" s="46"/>
      <c r="X96" s="46"/>
      <c r="Y96" s="46"/>
      <c r="Z96" s="46"/>
      <c r="AA96" s="46"/>
      <c r="AB96" s="46"/>
      <c r="AC96" s="46"/>
      <c r="AD96" s="46"/>
    </row>
    <row r="97" spans="6:31">
      <c r="F97" s="46"/>
      <c r="G97" s="46"/>
      <c r="H97" s="46"/>
      <c r="I97" s="46"/>
      <c r="J97" s="46"/>
      <c r="K97" s="46"/>
      <c r="L97" s="46"/>
      <c r="M97" s="46"/>
      <c r="N97" s="46"/>
      <c r="O97" s="46"/>
      <c r="P97" s="46"/>
      <c r="Q97" s="46"/>
      <c r="R97" s="46"/>
      <c r="S97" s="46"/>
      <c r="T97" s="46"/>
      <c r="U97" s="46"/>
      <c r="V97" s="46"/>
      <c r="W97" s="46"/>
      <c r="X97" s="46"/>
      <c r="Y97" s="46"/>
      <c r="Z97" s="46"/>
      <c r="AA97" s="46"/>
      <c r="AB97" s="46"/>
      <c r="AC97" s="46"/>
      <c r="AD97" s="46"/>
    </row>
    <row r="98" spans="6:31">
      <c r="F98" s="46"/>
      <c r="G98" s="46"/>
      <c r="H98" s="46"/>
      <c r="I98" s="46"/>
      <c r="J98" s="46"/>
      <c r="K98" s="46"/>
      <c r="L98" s="46"/>
      <c r="M98" s="46"/>
      <c r="N98" s="46"/>
      <c r="O98" s="46"/>
      <c r="P98" s="46"/>
      <c r="Q98" s="46"/>
      <c r="R98" s="46"/>
      <c r="S98" s="46"/>
      <c r="T98" s="46"/>
      <c r="U98" s="46"/>
      <c r="V98" s="46"/>
      <c r="W98" s="46"/>
      <c r="Y98" s="46"/>
      <c r="Z98" s="46"/>
      <c r="AA98" s="46"/>
      <c r="AB98" s="46"/>
      <c r="AC98" s="46"/>
      <c r="AD98" s="46"/>
    </row>
    <row r="103" spans="6:31" ht="8.25" customHeight="1"/>
    <row r="105" spans="6:31" ht="9" customHeight="1">
      <c r="AE105" s="9"/>
    </row>
    <row r="106" spans="6:31" ht="8.25" customHeight="1">
      <c r="F106" s="1462"/>
      <c r="G106" s="1462"/>
      <c r="H106" s="1462"/>
      <c r="I106" s="1462"/>
      <c r="J106" s="1462"/>
      <c r="K106" s="1462"/>
      <c r="L106" s="1462"/>
      <c r="M106" s="1462"/>
      <c r="N106" s="1462"/>
      <c r="O106" s="1462"/>
      <c r="P106" s="1462"/>
      <c r="Q106" s="1462"/>
      <c r="R106" s="1462"/>
      <c r="S106" s="1462"/>
      <c r="T106" s="1462"/>
      <c r="U106" s="1462"/>
      <c r="V106" s="1462"/>
      <c r="W106" s="1462"/>
      <c r="X106" s="1462"/>
      <c r="Y106" s="1462"/>
      <c r="Z106" s="1462"/>
      <c r="AA106" s="1462"/>
      <c r="AB106" s="1462"/>
      <c r="AC106" s="1462"/>
      <c r="AD106" s="1462"/>
      <c r="AE106" s="1462"/>
    </row>
    <row r="107" spans="6:31" ht="9.75" customHeight="1"/>
  </sheetData>
  <mergeCells count="18">
    <mergeCell ref="J1:AD1"/>
    <mergeCell ref="B2:D2"/>
    <mergeCell ref="C5:D6"/>
    <mergeCell ref="F5:X5"/>
    <mergeCell ref="F6:Z6"/>
    <mergeCell ref="AB6:AD6"/>
    <mergeCell ref="C9:D9"/>
    <mergeCell ref="C18:D18"/>
    <mergeCell ref="C29:D29"/>
    <mergeCell ref="C30:D30"/>
    <mergeCell ref="C38:D38"/>
    <mergeCell ref="C89:AD89"/>
    <mergeCell ref="C91:AD91"/>
    <mergeCell ref="C92:D92"/>
    <mergeCell ref="F106:AE106"/>
    <mergeCell ref="C62:D62"/>
    <mergeCell ref="C66:D66"/>
    <mergeCell ref="C80:D80"/>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9.xml><?xml version="1.0" encoding="utf-8"?>
<worksheet xmlns="http://schemas.openxmlformats.org/spreadsheetml/2006/main" xmlns:r="http://schemas.openxmlformats.org/officeDocument/2006/relationships">
  <sheetPr>
    <tabColor indexed="17"/>
  </sheetPr>
  <dimension ref="A1:AJ80"/>
  <sheetViews>
    <sheetView topLeftCell="A31" workbookViewId="0">
      <selection activeCell="C56" sqref="C56:E56"/>
    </sheetView>
  </sheetViews>
  <sheetFormatPr defaultRowHeight="12.75"/>
  <cols>
    <col min="1" max="1" width="1" style="360" customWidth="1"/>
    <col min="2" max="2" width="2.5703125" style="360" customWidth="1"/>
    <col min="3" max="3" width="0.7109375" style="360" customWidth="1"/>
    <col min="4" max="4" width="24.5703125" style="360" customWidth="1"/>
    <col min="5" max="5" width="0.28515625" style="360" customWidth="1"/>
    <col min="6" max="6" width="5.140625" style="360" customWidth="1"/>
    <col min="7" max="7" width="0.28515625" style="360" customWidth="1"/>
    <col min="8" max="8" width="5.140625" style="4" customWidth="1"/>
    <col min="9" max="9" width="0.28515625" style="360" customWidth="1"/>
    <col min="10" max="10" width="5.140625" style="360" customWidth="1"/>
    <col min="11" max="11" width="0.28515625" style="4" customWidth="1"/>
    <col min="12" max="12" width="5.140625" style="360" customWidth="1"/>
    <col min="13" max="13" width="0.5703125" style="360" customWidth="1"/>
    <col min="14" max="14" width="5.28515625" style="360" customWidth="1"/>
    <col min="15" max="15" width="0.28515625" style="360" customWidth="1"/>
    <col min="16" max="16" width="5.140625" style="360" customWidth="1"/>
    <col min="17" max="17" width="0.28515625" style="360" customWidth="1"/>
    <col min="18" max="18" width="5.140625" style="360" customWidth="1"/>
    <col min="19" max="19" width="0.28515625" style="360" customWidth="1"/>
    <col min="20" max="20" width="5.140625" style="360" customWidth="1"/>
    <col min="21" max="21" width="0.28515625" style="360" customWidth="1"/>
    <col min="22" max="22" width="5.140625" style="360" customWidth="1"/>
    <col min="23" max="23" width="0.28515625" style="360" customWidth="1"/>
    <col min="24" max="24" width="5.140625" style="360" customWidth="1"/>
    <col min="25" max="25" width="0.28515625" style="360" customWidth="1"/>
    <col min="26" max="26" width="5.140625" style="360" customWidth="1"/>
    <col min="27" max="27" width="0.28515625" style="360" customWidth="1"/>
    <col min="28" max="28" width="5.140625" style="360" customWidth="1"/>
    <col min="29" max="29" width="0.28515625" style="360" customWidth="1"/>
    <col min="30" max="30" width="5.140625" style="360" customWidth="1"/>
    <col min="31" max="31" width="2.5703125" style="360" customWidth="1"/>
    <col min="32" max="32" width="1" style="360" customWidth="1"/>
    <col min="33" max="16384" width="9.140625" style="360"/>
  </cols>
  <sheetData>
    <row r="1" spans="1:36" ht="13.5" customHeight="1" thickBot="1">
      <c r="A1" s="4"/>
      <c r="B1" s="470"/>
      <c r="C1" s="1553" t="s">
        <v>540</v>
      </c>
      <c r="D1" s="1554"/>
      <c r="E1" s="1554"/>
      <c r="F1" s="1554"/>
      <c r="G1" s="1554"/>
      <c r="H1" s="1554"/>
      <c r="I1" s="1554"/>
      <c r="J1" s="1554"/>
      <c r="K1" s="1554"/>
      <c r="L1" s="1554"/>
      <c r="M1" s="839"/>
      <c r="N1" s="839"/>
      <c r="O1" s="839"/>
      <c r="P1" s="839"/>
      <c r="Q1" s="839"/>
      <c r="R1" s="839"/>
      <c r="S1" s="839"/>
      <c r="T1" s="839"/>
      <c r="U1" s="839"/>
      <c r="V1" s="839"/>
      <c r="W1" s="839"/>
      <c r="X1" s="839"/>
      <c r="Y1" s="839"/>
      <c r="Z1" s="839"/>
      <c r="AA1" s="839"/>
      <c r="AB1" s="839"/>
      <c r="AC1" s="839"/>
      <c r="AD1" s="29"/>
      <c r="AE1" s="29"/>
      <c r="AF1" s="4"/>
    </row>
    <row r="2" spans="1:36" ht="6" customHeight="1">
      <c r="A2" s="4"/>
      <c r="B2" s="848"/>
      <c r="C2" s="846"/>
      <c r="D2" s="846"/>
      <c r="E2" s="295"/>
      <c r="F2" s="19"/>
      <c r="G2" s="8"/>
      <c r="H2" s="8"/>
      <c r="I2" s="8"/>
      <c r="J2" s="8"/>
      <c r="K2" s="8"/>
      <c r="L2" s="8"/>
      <c r="M2" s="8"/>
      <c r="N2" s="8"/>
      <c r="O2" s="8"/>
      <c r="P2" s="8"/>
      <c r="Q2" s="8"/>
      <c r="R2" s="8"/>
      <c r="S2" s="8"/>
      <c r="T2" s="8"/>
      <c r="U2" s="8"/>
      <c r="V2" s="8"/>
      <c r="W2" s="8"/>
      <c r="X2" s="8"/>
      <c r="Y2" s="8"/>
      <c r="Z2" s="8"/>
      <c r="AA2" s="8"/>
      <c r="AB2" s="8"/>
      <c r="AC2" s="8"/>
      <c r="AD2" s="8"/>
      <c r="AE2" s="49"/>
      <c r="AF2" s="4"/>
    </row>
    <row r="3" spans="1:36" ht="13.5" customHeight="1" thickBot="1">
      <c r="A3" s="4"/>
      <c r="B3" s="8"/>
      <c r="C3" s="8"/>
      <c r="D3" s="8"/>
      <c r="E3" s="8"/>
      <c r="F3" s="843"/>
      <c r="G3" s="843"/>
      <c r="H3" s="843"/>
      <c r="I3" s="843"/>
      <c r="J3" s="843"/>
      <c r="K3" s="843"/>
      <c r="L3" s="843"/>
      <c r="M3" s="843"/>
      <c r="N3" s="843"/>
      <c r="O3" s="843"/>
      <c r="P3" s="843"/>
      <c r="Q3" s="843"/>
      <c r="R3" s="843"/>
      <c r="S3" s="843"/>
      <c r="T3" s="843"/>
      <c r="U3" s="843"/>
      <c r="V3" s="843"/>
      <c r="W3" s="843"/>
      <c r="X3" s="843"/>
      <c r="Y3" s="843"/>
      <c r="Z3" s="843"/>
      <c r="AA3" s="843"/>
      <c r="AB3" s="843"/>
      <c r="AC3" s="843"/>
      <c r="AD3" s="843" t="s">
        <v>106</v>
      </c>
      <c r="AE3" s="20"/>
      <c r="AF3" s="4"/>
    </row>
    <row r="4" spans="1:36" s="12" customFormat="1" ht="13.5" customHeight="1" thickBot="1">
      <c r="A4" s="11"/>
      <c r="B4" s="21"/>
      <c r="C4" s="358" t="s">
        <v>541</v>
      </c>
      <c r="D4" s="471"/>
      <c r="E4" s="471"/>
      <c r="F4" s="473"/>
      <c r="G4" s="473"/>
      <c r="H4" s="473"/>
      <c r="I4" s="473"/>
      <c r="J4" s="473"/>
      <c r="K4" s="473"/>
      <c r="L4" s="473"/>
      <c r="M4" s="473"/>
      <c r="N4" s="473"/>
      <c r="O4" s="473"/>
      <c r="P4" s="473"/>
      <c r="Q4" s="473"/>
      <c r="R4" s="473"/>
      <c r="S4" s="473"/>
      <c r="T4" s="473"/>
      <c r="U4" s="473"/>
      <c r="V4" s="473"/>
      <c r="W4" s="473"/>
      <c r="X4" s="473"/>
      <c r="Y4" s="473"/>
      <c r="Z4" s="473"/>
      <c r="AA4" s="473"/>
      <c r="AB4" s="473"/>
      <c r="AC4" s="473"/>
      <c r="AD4" s="972"/>
      <c r="AE4" s="20"/>
      <c r="AF4" s="11"/>
    </row>
    <row r="5" spans="1:36" ht="4.5" customHeight="1">
      <c r="A5" s="4"/>
      <c r="B5" s="8"/>
      <c r="C5" s="1598" t="s">
        <v>118</v>
      </c>
      <c r="D5" s="1598"/>
      <c r="E5" s="849"/>
      <c r="F5" s="5"/>
      <c r="G5" s="5"/>
      <c r="H5" s="5"/>
      <c r="I5" s="5"/>
      <c r="J5" s="5"/>
      <c r="K5" s="5"/>
      <c r="L5" s="5"/>
      <c r="M5" s="973"/>
      <c r="N5" s="5"/>
      <c r="O5" s="5"/>
      <c r="P5" s="5"/>
      <c r="Q5" s="5"/>
      <c r="R5" s="5"/>
      <c r="S5" s="5"/>
      <c r="T5" s="5"/>
      <c r="U5" s="5"/>
      <c r="V5" s="5"/>
      <c r="W5" s="5"/>
      <c r="X5" s="5"/>
      <c r="Y5" s="5"/>
      <c r="Z5" s="5"/>
      <c r="AA5" s="5"/>
      <c r="AB5" s="5"/>
      <c r="AC5" s="5"/>
      <c r="AD5" s="5"/>
      <c r="AE5" s="20"/>
      <c r="AF5" s="4"/>
    </row>
    <row r="6" spans="1:36" ht="13.5" customHeight="1">
      <c r="A6" s="4"/>
      <c r="B6" s="8"/>
      <c r="C6" s="1599"/>
      <c r="D6" s="1599"/>
      <c r="E6" s="849"/>
      <c r="F6" s="1603">
        <v>2011</v>
      </c>
      <c r="G6" s="1603"/>
      <c r="H6" s="1603"/>
      <c r="I6" s="1603"/>
      <c r="J6" s="1603"/>
      <c r="K6" s="1603"/>
      <c r="L6" s="1603"/>
      <c r="M6" s="1603"/>
      <c r="N6" s="1603"/>
      <c r="O6" s="1603"/>
      <c r="P6" s="1603"/>
      <c r="Q6" s="1603"/>
      <c r="R6" s="1603"/>
      <c r="S6" s="1603"/>
      <c r="T6" s="1603"/>
      <c r="U6" s="1603"/>
      <c r="V6" s="1603"/>
      <c r="W6" s="1603"/>
      <c r="X6" s="1603"/>
      <c r="Y6" s="1603"/>
      <c r="Z6" s="1603"/>
      <c r="AA6" s="294"/>
      <c r="AB6" s="1603">
        <v>2012</v>
      </c>
      <c r="AC6" s="1603"/>
      <c r="AD6" s="1603"/>
      <c r="AE6" s="20"/>
      <c r="AF6" s="4"/>
    </row>
    <row r="7" spans="1:36">
      <c r="A7" s="4"/>
      <c r="B7" s="8"/>
      <c r="C7" s="849"/>
      <c r="D7" s="849"/>
      <c r="E7" s="849"/>
      <c r="F7" s="842" t="s">
        <v>170</v>
      </c>
      <c r="G7" s="840"/>
      <c r="H7" s="842" t="s">
        <v>169</v>
      </c>
      <c r="I7" s="840"/>
      <c r="J7" s="842" t="s">
        <v>168</v>
      </c>
      <c r="K7" s="840"/>
      <c r="L7" s="842" t="s">
        <v>167</v>
      </c>
      <c r="M7" s="840"/>
      <c r="N7" s="842" t="s">
        <v>166</v>
      </c>
      <c r="O7" s="840"/>
      <c r="P7" s="842" t="s">
        <v>165</v>
      </c>
      <c r="Q7" s="840"/>
      <c r="R7" s="842" t="s">
        <v>164</v>
      </c>
      <c r="S7" s="840"/>
      <c r="T7" s="842" t="s">
        <v>163</v>
      </c>
      <c r="U7" s="840"/>
      <c r="V7" s="842" t="s">
        <v>162</v>
      </c>
      <c r="W7" s="840"/>
      <c r="X7" s="842" t="s">
        <v>161</v>
      </c>
      <c r="Y7" s="840"/>
      <c r="Z7" s="842" t="s">
        <v>160</v>
      </c>
      <c r="AA7" s="840"/>
      <c r="AB7" s="842" t="s">
        <v>159</v>
      </c>
      <c r="AC7" s="840"/>
      <c r="AD7" s="842" t="s">
        <v>170</v>
      </c>
      <c r="AE7" s="22"/>
      <c r="AF7" s="4"/>
    </row>
    <row r="8" spans="1:36" ht="8.25" customHeight="1">
      <c r="A8" s="4"/>
      <c r="B8" s="8"/>
      <c r="C8" s="849"/>
      <c r="D8" s="849"/>
      <c r="E8" s="849"/>
      <c r="F8" s="4"/>
      <c r="G8" s="4"/>
      <c r="I8" s="4"/>
      <c r="J8" s="4"/>
      <c r="L8" s="4"/>
      <c r="M8" s="4"/>
      <c r="N8" s="4"/>
      <c r="O8" s="4"/>
      <c r="P8" s="4"/>
      <c r="Q8" s="4"/>
      <c r="R8" s="4"/>
      <c r="S8" s="4"/>
      <c r="T8" s="4"/>
      <c r="U8" s="4"/>
      <c r="V8" s="4"/>
      <c r="W8" s="4"/>
      <c r="X8" s="4"/>
      <c r="Y8" s="4"/>
      <c r="Z8" s="4"/>
      <c r="AA8" s="4"/>
      <c r="AB8" s="4"/>
      <c r="AC8" s="4"/>
      <c r="AD8" s="4"/>
      <c r="AE8" s="22"/>
      <c r="AF8" s="4"/>
    </row>
    <row r="9" spans="1:36" s="480" customFormat="1" ht="15" customHeight="1">
      <c r="A9" s="356"/>
      <c r="B9" s="527"/>
      <c r="C9" s="1497" t="s">
        <v>101</v>
      </c>
      <c r="D9" s="1497"/>
      <c r="E9" s="479"/>
      <c r="F9" s="974">
        <v>642267</v>
      </c>
      <c r="G9" s="974"/>
      <c r="H9" s="974">
        <v>640392</v>
      </c>
      <c r="I9" s="974"/>
      <c r="J9" s="974">
        <v>630418</v>
      </c>
      <c r="K9" s="974"/>
      <c r="L9" s="974">
        <v>621742</v>
      </c>
      <c r="M9" s="974"/>
      <c r="N9" s="974">
        <v>610324</v>
      </c>
      <c r="O9" s="974"/>
      <c r="P9" s="974">
        <v>614229</v>
      </c>
      <c r="Q9" s="974"/>
      <c r="R9" s="974">
        <v>620445</v>
      </c>
      <c r="S9" s="974"/>
      <c r="T9" s="974">
        <v>643982</v>
      </c>
      <c r="U9" s="974"/>
      <c r="V9" s="974">
        <v>665520</v>
      </c>
      <c r="W9" s="974"/>
      <c r="X9" s="974">
        <v>689844</v>
      </c>
      <c r="Y9" s="974"/>
      <c r="Z9" s="974">
        <v>713554</v>
      </c>
      <c r="AA9" s="974"/>
      <c r="AB9" s="974">
        <v>746546</v>
      </c>
      <c r="AC9" s="974"/>
      <c r="AD9" s="974">
        <v>763701</v>
      </c>
      <c r="AE9" s="503"/>
      <c r="AF9" s="356"/>
      <c r="AG9" s="360"/>
      <c r="AH9" s="360"/>
      <c r="AI9" s="360"/>
      <c r="AJ9" s="360"/>
    </row>
    <row r="10" spans="1:36" ht="6" customHeight="1">
      <c r="A10" s="4"/>
      <c r="B10" s="8"/>
      <c r="C10" s="428"/>
      <c r="D10" s="428"/>
      <c r="E10" s="849"/>
      <c r="F10" s="975"/>
      <c r="G10" s="4"/>
      <c r="H10" s="975"/>
      <c r="I10" s="4"/>
      <c r="J10" s="975"/>
      <c r="L10" s="975"/>
      <c r="M10" s="4"/>
      <c r="N10" s="975"/>
      <c r="O10" s="4"/>
      <c r="P10" s="975"/>
      <c r="Q10" s="4"/>
      <c r="R10" s="975"/>
      <c r="S10" s="4"/>
      <c r="T10" s="975"/>
      <c r="U10" s="4"/>
      <c r="V10" s="975"/>
      <c r="W10" s="4"/>
      <c r="X10" s="975"/>
      <c r="Y10" s="4"/>
      <c r="Z10" s="975"/>
      <c r="AA10" s="4"/>
      <c r="AB10" s="975"/>
      <c r="AC10" s="4"/>
      <c r="AD10" s="975"/>
      <c r="AE10" s="22"/>
      <c r="AF10" s="4"/>
    </row>
    <row r="11" spans="1:36" ht="18" customHeight="1">
      <c r="A11" s="4"/>
      <c r="B11" s="8"/>
      <c r="C11" s="849"/>
      <c r="D11" s="17" t="s">
        <v>542</v>
      </c>
      <c r="E11" s="849"/>
      <c r="F11" s="938">
        <v>555547</v>
      </c>
      <c r="G11" s="4"/>
      <c r="H11" s="938">
        <v>551861</v>
      </c>
      <c r="I11" s="4"/>
      <c r="J11" s="938">
        <v>541974</v>
      </c>
      <c r="L11" s="938">
        <v>530616</v>
      </c>
      <c r="M11" s="4"/>
      <c r="N11" s="938">
        <v>518705</v>
      </c>
      <c r="O11" s="4"/>
      <c r="P11" s="938">
        <v>524118</v>
      </c>
      <c r="Q11" s="4"/>
      <c r="R11" s="938">
        <v>533372</v>
      </c>
      <c r="S11" s="4"/>
      <c r="T11" s="938">
        <v>554086</v>
      </c>
      <c r="U11" s="4"/>
      <c r="V11" s="938">
        <v>567250</v>
      </c>
      <c r="W11" s="4"/>
      <c r="X11" s="938">
        <v>583420</v>
      </c>
      <c r="Y11" s="4"/>
      <c r="Z11" s="938">
        <v>605134</v>
      </c>
      <c r="AA11" s="4"/>
      <c r="AB11" s="938">
        <v>637662</v>
      </c>
      <c r="AC11" s="4"/>
      <c r="AD11" s="938">
        <v>648018</v>
      </c>
      <c r="AE11" s="22"/>
      <c r="AF11" s="4"/>
    </row>
    <row r="12" spans="1:36" ht="18" customHeight="1">
      <c r="A12" s="4"/>
      <c r="B12" s="8"/>
      <c r="C12" s="849"/>
      <c r="D12" s="17" t="s">
        <v>543</v>
      </c>
      <c r="E12" s="849"/>
      <c r="F12" s="938">
        <v>48391</v>
      </c>
      <c r="G12" s="4"/>
      <c r="H12" s="938">
        <v>49088</v>
      </c>
      <c r="I12" s="4"/>
      <c r="J12" s="938">
        <v>49340</v>
      </c>
      <c r="L12" s="938">
        <v>49955</v>
      </c>
      <c r="M12" s="4"/>
      <c r="N12" s="938">
        <v>49731</v>
      </c>
      <c r="O12" s="4"/>
      <c r="P12" s="938">
        <v>50206</v>
      </c>
      <c r="Q12" s="4"/>
      <c r="R12" s="938">
        <v>49330</v>
      </c>
      <c r="S12" s="4"/>
      <c r="T12" s="938">
        <v>50071</v>
      </c>
      <c r="U12" s="4"/>
      <c r="V12" s="938">
        <v>51354</v>
      </c>
      <c r="W12" s="4"/>
      <c r="X12" s="938">
        <v>52217</v>
      </c>
      <c r="Y12" s="4"/>
      <c r="Z12" s="938">
        <v>51741</v>
      </c>
      <c r="AA12" s="4"/>
      <c r="AB12" s="938">
        <v>51460</v>
      </c>
      <c r="AC12" s="4"/>
      <c r="AD12" s="938">
        <v>54037</v>
      </c>
      <c r="AE12" s="22"/>
      <c r="AF12" s="4"/>
    </row>
    <row r="13" spans="1:36" ht="18" customHeight="1">
      <c r="A13" s="4"/>
      <c r="B13" s="8"/>
      <c r="C13" s="849"/>
      <c r="D13" s="17" t="s">
        <v>544</v>
      </c>
      <c r="E13" s="849"/>
      <c r="F13" s="938">
        <v>22999</v>
      </c>
      <c r="G13" s="4"/>
      <c r="H13" s="938">
        <v>23243</v>
      </c>
      <c r="I13" s="4"/>
      <c r="J13" s="938">
        <v>24000</v>
      </c>
      <c r="L13" s="938">
        <v>25632</v>
      </c>
      <c r="M13" s="4"/>
      <c r="N13" s="938">
        <v>26046</v>
      </c>
      <c r="O13" s="4"/>
      <c r="P13" s="938">
        <v>24915</v>
      </c>
      <c r="Q13" s="4"/>
      <c r="R13" s="938">
        <v>22089</v>
      </c>
      <c r="S13" s="4"/>
      <c r="T13" s="938">
        <v>23461</v>
      </c>
      <c r="U13" s="4"/>
      <c r="V13" s="938">
        <v>31104</v>
      </c>
      <c r="W13" s="4"/>
      <c r="X13" s="938">
        <v>37595</v>
      </c>
      <c r="Y13" s="4"/>
      <c r="Z13" s="938">
        <v>40664</v>
      </c>
      <c r="AA13" s="4"/>
      <c r="AB13" s="938">
        <v>41085</v>
      </c>
      <c r="AC13" s="4"/>
      <c r="AD13" s="938">
        <v>44715</v>
      </c>
      <c r="AE13" s="22"/>
      <c r="AF13" s="4"/>
    </row>
    <row r="14" spans="1:36" ht="18" customHeight="1">
      <c r="A14" s="4"/>
      <c r="B14" s="8"/>
      <c r="C14" s="849"/>
      <c r="D14" s="17" t="s">
        <v>545</v>
      </c>
      <c r="E14" s="849"/>
      <c r="F14" s="938">
        <v>15330</v>
      </c>
      <c r="G14" s="4"/>
      <c r="H14" s="938">
        <v>16200</v>
      </c>
      <c r="I14" s="4"/>
      <c r="J14" s="938">
        <v>15104</v>
      </c>
      <c r="L14" s="938">
        <v>15539</v>
      </c>
      <c r="M14" s="4"/>
      <c r="N14" s="938">
        <v>15842</v>
      </c>
      <c r="O14" s="4"/>
      <c r="P14" s="938">
        <v>14990</v>
      </c>
      <c r="Q14" s="4"/>
      <c r="R14" s="938">
        <v>15654</v>
      </c>
      <c r="S14" s="4"/>
      <c r="T14" s="938">
        <v>16364</v>
      </c>
      <c r="U14" s="4"/>
      <c r="V14" s="938">
        <v>15812</v>
      </c>
      <c r="W14" s="4"/>
      <c r="X14" s="938">
        <v>16612</v>
      </c>
      <c r="Y14" s="4"/>
      <c r="Z14" s="938">
        <v>16015</v>
      </c>
      <c r="AA14" s="4"/>
      <c r="AB14" s="938">
        <v>16339</v>
      </c>
      <c r="AC14" s="4"/>
      <c r="AD14" s="938">
        <v>16931</v>
      </c>
      <c r="AE14" s="22"/>
      <c r="AF14" s="4"/>
    </row>
    <row r="15" spans="1:36" ht="24.75" customHeight="1" thickBot="1">
      <c r="A15" s="4"/>
      <c r="B15" s="8"/>
      <c r="C15" s="849"/>
      <c r="D15" s="849"/>
      <c r="E15" s="849"/>
      <c r="F15" s="843"/>
      <c r="G15" s="843"/>
      <c r="H15" s="843"/>
      <c r="I15" s="843"/>
      <c r="J15" s="843"/>
      <c r="K15" s="843"/>
      <c r="L15" s="843"/>
      <c r="M15" s="843"/>
      <c r="N15" s="843"/>
      <c r="O15" s="843"/>
      <c r="P15" s="843"/>
      <c r="Q15" s="843"/>
      <c r="R15" s="843"/>
      <c r="S15" s="843"/>
      <c r="T15" s="843"/>
      <c r="U15" s="843"/>
      <c r="V15" s="843"/>
      <c r="W15" s="843"/>
      <c r="X15" s="843"/>
      <c r="Y15" s="843"/>
      <c r="Z15" s="843"/>
      <c r="AA15" s="843"/>
      <c r="AB15" s="843"/>
      <c r="AC15" s="843"/>
      <c r="AD15" s="843"/>
      <c r="AE15" s="22"/>
      <c r="AF15" s="4"/>
    </row>
    <row r="16" spans="1:36" ht="13.5" customHeight="1" thickBot="1">
      <c r="A16" s="4"/>
      <c r="B16" s="8"/>
      <c r="C16" s="358" t="s">
        <v>30</v>
      </c>
      <c r="D16" s="471"/>
      <c r="E16" s="471"/>
      <c r="F16" s="473"/>
      <c r="G16" s="473"/>
      <c r="H16" s="473"/>
      <c r="I16" s="473"/>
      <c r="J16" s="473"/>
      <c r="K16" s="473"/>
      <c r="L16" s="473"/>
      <c r="M16" s="473"/>
      <c r="N16" s="473"/>
      <c r="O16" s="473"/>
      <c r="P16" s="473"/>
      <c r="Q16" s="473"/>
      <c r="R16" s="473"/>
      <c r="S16" s="473"/>
      <c r="T16" s="473"/>
      <c r="U16" s="473"/>
      <c r="V16" s="473"/>
      <c r="W16" s="473"/>
      <c r="X16" s="473"/>
      <c r="Y16" s="473"/>
      <c r="Z16" s="473"/>
      <c r="AA16" s="473"/>
      <c r="AB16" s="473"/>
      <c r="AC16" s="473"/>
      <c r="AD16" s="473"/>
      <c r="AE16" s="22"/>
      <c r="AF16" s="4"/>
    </row>
    <row r="17" spans="1:32" ht="9.75" customHeight="1">
      <c r="A17" s="4"/>
      <c r="B17" s="8"/>
      <c r="C17" s="1598" t="s">
        <v>118</v>
      </c>
      <c r="D17" s="1598"/>
      <c r="E17" s="849"/>
      <c r="F17" s="840"/>
      <c r="G17" s="840"/>
      <c r="H17" s="840"/>
      <c r="I17" s="840"/>
      <c r="J17" s="840"/>
      <c r="K17" s="840"/>
      <c r="L17" s="840"/>
      <c r="M17" s="840"/>
      <c r="N17" s="840"/>
      <c r="O17" s="840"/>
      <c r="P17" s="840"/>
      <c r="Q17" s="840"/>
      <c r="R17" s="840"/>
      <c r="S17" s="840"/>
      <c r="T17" s="840"/>
      <c r="U17" s="840"/>
      <c r="V17" s="840"/>
      <c r="W17" s="840"/>
      <c r="X17" s="840"/>
      <c r="Y17" s="840"/>
      <c r="Z17" s="840"/>
      <c r="AA17" s="840"/>
      <c r="AB17" s="840"/>
      <c r="AC17" s="840"/>
      <c r="AD17" s="840"/>
      <c r="AE17" s="22"/>
      <c r="AF17" s="4"/>
    </row>
    <row r="18" spans="1:32" ht="3.75" customHeight="1">
      <c r="A18" s="4"/>
      <c r="B18" s="8"/>
      <c r="C18" s="1599"/>
      <c r="D18" s="1599"/>
      <c r="E18" s="849"/>
      <c r="F18" s="840"/>
      <c r="G18" s="840"/>
      <c r="H18" s="840"/>
      <c r="I18" s="840"/>
      <c r="J18" s="840"/>
      <c r="K18" s="840"/>
      <c r="L18" s="840"/>
      <c r="M18" s="840"/>
      <c r="N18" s="840"/>
      <c r="O18" s="840"/>
      <c r="P18" s="840"/>
      <c r="Q18" s="840"/>
      <c r="R18" s="840"/>
      <c r="S18" s="840"/>
      <c r="T18" s="840"/>
      <c r="U18" s="840"/>
      <c r="V18" s="840"/>
      <c r="W18" s="840"/>
      <c r="X18" s="840"/>
      <c r="Y18" s="840"/>
      <c r="Z18" s="840"/>
      <c r="AA18" s="840"/>
      <c r="AB18" s="840"/>
      <c r="AC18" s="840"/>
      <c r="AD18" s="840"/>
      <c r="AE18" s="22"/>
      <c r="AF18" s="4"/>
    </row>
    <row r="19" spans="1:32" s="480" customFormat="1" ht="12.75" customHeight="1">
      <c r="A19" s="356"/>
      <c r="B19" s="527"/>
      <c r="C19" s="1497" t="s">
        <v>101</v>
      </c>
      <c r="D19" s="1497"/>
      <c r="E19" s="976"/>
      <c r="F19" s="974">
        <f>+F11</f>
        <v>555547</v>
      </c>
      <c r="G19" s="974"/>
      <c r="H19" s="974">
        <f>+H11</f>
        <v>551861</v>
      </c>
      <c r="I19" s="974"/>
      <c r="J19" s="974">
        <f>+J11</f>
        <v>541974</v>
      </c>
      <c r="K19" s="974"/>
      <c r="L19" s="974">
        <f>+L11</f>
        <v>530616</v>
      </c>
      <c r="M19" s="974"/>
      <c r="N19" s="974">
        <f>+N11</f>
        <v>518705</v>
      </c>
      <c r="O19" s="974"/>
      <c r="P19" s="974">
        <f>+P11</f>
        <v>524118</v>
      </c>
      <c r="Q19" s="974"/>
      <c r="R19" s="974">
        <f>+R11</f>
        <v>533372</v>
      </c>
      <c r="S19" s="974"/>
      <c r="T19" s="974">
        <f>+T11</f>
        <v>554086</v>
      </c>
      <c r="U19" s="974"/>
      <c r="V19" s="974">
        <f>+V11</f>
        <v>567250</v>
      </c>
      <c r="W19" s="974"/>
      <c r="X19" s="974">
        <f>+X11</f>
        <v>583420</v>
      </c>
      <c r="Y19" s="974"/>
      <c r="Z19" s="974">
        <f>+Z11</f>
        <v>605134</v>
      </c>
      <c r="AA19" s="974"/>
      <c r="AB19" s="974">
        <f>+AB11</f>
        <v>637662</v>
      </c>
      <c r="AC19" s="974"/>
      <c r="AD19" s="974">
        <f>+AD11</f>
        <v>648018</v>
      </c>
      <c r="AE19" s="503"/>
      <c r="AF19" s="356"/>
    </row>
    <row r="20" spans="1:32" ht="5.25" customHeight="1">
      <c r="A20" s="4"/>
      <c r="B20" s="8"/>
      <c r="C20" s="428"/>
      <c r="D20" s="428"/>
      <c r="E20" s="849"/>
      <c r="F20" s="975"/>
      <c r="G20" s="4"/>
      <c r="H20" s="975"/>
      <c r="I20" s="4"/>
      <c r="J20" s="975"/>
      <c r="L20" s="975"/>
      <c r="M20" s="4"/>
      <c r="N20" s="975"/>
      <c r="O20" s="4"/>
      <c r="P20" s="975"/>
      <c r="Q20" s="4"/>
      <c r="R20" s="975"/>
      <c r="S20" s="4"/>
      <c r="T20" s="975"/>
      <c r="U20" s="4"/>
      <c r="V20" s="975"/>
      <c r="W20" s="4"/>
      <c r="X20" s="975"/>
      <c r="Y20" s="4"/>
      <c r="Z20" s="975"/>
      <c r="AA20" s="4"/>
      <c r="AB20" s="975"/>
      <c r="AC20" s="4"/>
      <c r="AD20" s="975"/>
      <c r="AE20" s="22"/>
      <c r="AF20" s="4"/>
    </row>
    <row r="21" spans="1:32" ht="15.75" customHeight="1">
      <c r="A21" s="4"/>
      <c r="B21" s="8"/>
      <c r="C21" s="621" t="s">
        <v>105</v>
      </c>
      <c r="D21" s="18"/>
      <c r="E21" s="849"/>
      <c r="F21" s="938">
        <v>259008</v>
      </c>
      <c r="G21" s="4"/>
      <c r="H21" s="938">
        <v>257777</v>
      </c>
      <c r="I21" s="4"/>
      <c r="J21" s="938">
        <v>253503</v>
      </c>
      <c r="L21" s="938">
        <v>249050</v>
      </c>
      <c r="M21" s="4"/>
      <c r="N21" s="938">
        <v>243106</v>
      </c>
      <c r="O21" s="4"/>
      <c r="P21" s="938">
        <v>242929</v>
      </c>
      <c r="Q21" s="4"/>
      <c r="R21" s="938">
        <v>245546</v>
      </c>
      <c r="S21" s="4"/>
      <c r="T21" s="938">
        <v>254098</v>
      </c>
      <c r="U21" s="4"/>
      <c r="V21" s="938">
        <v>263788</v>
      </c>
      <c r="W21" s="4"/>
      <c r="X21" s="938">
        <v>275499</v>
      </c>
      <c r="Y21" s="4"/>
      <c r="Z21" s="938">
        <v>290146</v>
      </c>
      <c r="AA21" s="4"/>
      <c r="AB21" s="938">
        <v>307548</v>
      </c>
      <c r="AC21" s="4"/>
      <c r="AD21" s="938">
        <v>315071</v>
      </c>
      <c r="AE21" s="22"/>
      <c r="AF21" s="4"/>
    </row>
    <row r="22" spans="1:32" ht="15.75" customHeight="1">
      <c r="A22" s="4"/>
      <c r="B22" s="8"/>
      <c r="C22" s="621" t="s">
        <v>104</v>
      </c>
      <c r="D22" s="18"/>
      <c r="E22" s="849"/>
      <c r="F22" s="938">
        <v>296539</v>
      </c>
      <c r="G22" s="4"/>
      <c r="H22" s="938">
        <v>294084</v>
      </c>
      <c r="I22" s="4"/>
      <c r="J22" s="938">
        <v>288471</v>
      </c>
      <c r="L22" s="938">
        <v>281566</v>
      </c>
      <c r="M22" s="4"/>
      <c r="N22" s="938">
        <v>275599</v>
      </c>
      <c r="O22" s="4"/>
      <c r="P22" s="938">
        <v>281189</v>
      </c>
      <c r="Q22" s="4"/>
      <c r="R22" s="938">
        <v>287826</v>
      </c>
      <c r="S22" s="4"/>
      <c r="T22" s="938">
        <v>299988</v>
      </c>
      <c r="U22" s="4"/>
      <c r="V22" s="938">
        <v>303462</v>
      </c>
      <c r="W22" s="4"/>
      <c r="X22" s="938">
        <v>307921</v>
      </c>
      <c r="Y22" s="4"/>
      <c r="Z22" s="938">
        <v>314988</v>
      </c>
      <c r="AA22" s="4"/>
      <c r="AB22" s="938">
        <v>330114</v>
      </c>
      <c r="AC22" s="4"/>
      <c r="AD22" s="938">
        <v>332947</v>
      </c>
      <c r="AE22" s="22"/>
      <c r="AF22" s="4"/>
    </row>
    <row r="23" spans="1:32" ht="8.25" customHeight="1">
      <c r="A23" s="4"/>
      <c r="B23" s="8"/>
      <c r="C23" s="17"/>
      <c r="D23" s="18"/>
      <c r="E23" s="18"/>
      <c r="F23" s="938"/>
      <c r="G23" s="4"/>
      <c r="H23" s="938"/>
      <c r="I23" s="4"/>
      <c r="J23" s="938"/>
      <c r="L23" s="938"/>
      <c r="M23" s="4"/>
      <c r="N23" s="938"/>
      <c r="O23" s="4"/>
      <c r="P23" s="938"/>
      <c r="Q23" s="4"/>
      <c r="R23" s="938"/>
      <c r="S23" s="4"/>
      <c r="T23" s="938"/>
      <c r="U23" s="4"/>
      <c r="V23" s="938"/>
      <c r="W23" s="4"/>
      <c r="X23" s="938"/>
      <c r="Y23" s="4"/>
      <c r="Z23" s="938"/>
      <c r="AA23" s="4"/>
      <c r="AB23" s="938"/>
      <c r="AC23" s="4"/>
      <c r="AD23" s="938"/>
      <c r="AE23" s="22"/>
      <c r="AF23" s="4"/>
    </row>
    <row r="24" spans="1:32" ht="15.75" customHeight="1">
      <c r="A24" s="4"/>
      <c r="B24" s="8"/>
      <c r="C24" s="621" t="s">
        <v>546</v>
      </c>
      <c r="D24" s="18"/>
      <c r="E24" s="849"/>
      <c r="F24" s="938">
        <v>66717</v>
      </c>
      <c r="G24" s="4"/>
      <c r="H24" s="938">
        <v>65953</v>
      </c>
      <c r="I24" s="4"/>
      <c r="J24" s="938">
        <v>63473</v>
      </c>
      <c r="L24" s="938">
        <v>61425</v>
      </c>
      <c r="M24" s="4"/>
      <c r="N24" s="938">
        <v>57259</v>
      </c>
      <c r="O24" s="4"/>
      <c r="P24" s="938">
        <v>57717</v>
      </c>
      <c r="Q24" s="4"/>
      <c r="R24" s="938">
        <v>60789</v>
      </c>
      <c r="S24" s="4"/>
      <c r="T24" s="938">
        <v>66965</v>
      </c>
      <c r="U24" s="4"/>
      <c r="V24" s="938">
        <v>71564</v>
      </c>
      <c r="W24" s="4"/>
      <c r="X24" s="938">
        <v>74336</v>
      </c>
      <c r="Y24" s="4"/>
      <c r="Z24" s="938">
        <v>73534</v>
      </c>
      <c r="AA24" s="4"/>
      <c r="AB24" s="938">
        <v>79200</v>
      </c>
      <c r="AC24" s="4"/>
      <c r="AD24" s="938">
        <v>80992</v>
      </c>
      <c r="AE24" s="22"/>
      <c r="AF24" s="4"/>
    </row>
    <row r="25" spans="1:32" ht="15.75" customHeight="1">
      <c r="A25" s="4"/>
      <c r="B25" s="8"/>
      <c r="C25" s="621" t="s">
        <v>547</v>
      </c>
      <c r="D25" s="18"/>
      <c r="E25" s="849"/>
      <c r="F25" s="938">
        <v>488830</v>
      </c>
      <c r="G25" s="4"/>
      <c r="H25" s="938">
        <v>485908</v>
      </c>
      <c r="I25" s="4"/>
      <c r="J25" s="938">
        <v>478501</v>
      </c>
      <c r="L25" s="938">
        <v>469191</v>
      </c>
      <c r="M25" s="4"/>
      <c r="N25" s="938">
        <v>461446</v>
      </c>
      <c r="O25" s="4"/>
      <c r="P25" s="938">
        <v>466401</v>
      </c>
      <c r="Q25" s="4"/>
      <c r="R25" s="938">
        <v>472583</v>
      </c>
      <c r="S25" s="4"/>
      <c r="T25" s="938">
        <v>487121</v>
      </c>
      <c r="U25" s="4"/>
      <c r="V25" s="938">
        <v>495686</v>
      </c>
      <c r="W25" s="4"/>
      <c r="X25" s="938">
        <v>509084</v>
      </c>
      <c r="Y25" s="4"/>
      <c r="Z25" s="938">
        <v>531600</v>
      </c>
      <c r="AA25" s="4"/>
      <c r="AB25" s="938">
        <v>558462</v>
      </c>
      <c r="AC25" s="4"/>
      <c r="AD25" s="938">
        <v>567026</v>
      </c>
      <c r="AE25" s="22"/>
      <c r="AF25" s="4"/>
    </row>
    <row r="26" spans="1:32" ht="8.25" customHeight="1">
      <c r="A26" s="4"/>
      <c r="B26" s="8"/>
      <c r="C26" s="14"/>
      <c r="D26" s="18"/>
      <c r="E26" s="23"/>
      <c r="F26" s="938"/>
      <c r="G26" s="4"/>
      <c r="H26" s="938"/>
      <c r="I26" s="4"/>
      <c r="J26" s="938"/>
      <c r="L26" s="938"/>
      <c r="M26" s="4"/>
      <c r="N26" s="938"/>
      <c r="O26" s="4"/>
      <c r="P26" s="938"/>
      <c r="Q26" s="4"/>
      <c r="R26" s="938"/>
      <c r="S26" s="4"/>
      <c r="T26" s="938"/>
      <c r="U26" s="4"/>
      <c r="V26" s="938"/>
      <c r="W26" s="4"/>
      <c r="X26" s="938"/>
      <c r="Y26" s="4"/>
      <c r="Z26" s="938"/>
      <c r="AA26" s="4"/>
      <c r="AB26" s="938"/>
      <c r="AC26" s="4"/>
      <c r="AD26" s="938"/>
      <c r="AE26" s="22"/>
      <c r="AF26" s="4"/>
    </row>
    <row r="27" spans="1:32" ht="15.75" customHeight="1">
      <c r="A27" s="4"/>
      <c r="B27" s="8"/>
      <c r="C27" s="621" t="s">
        <v>525</v>
      </c>
      <c r="D27" s="18"/>
      <c r="E27" s="849"/>
      <c r="F27" s="938">
        <v>41529</v>
      </c>
      <c r="G27" s="4"/>
      <c r="H27" s="938">
        <v>41408</v>
      </c>
      <c r="I27" s="4"/>
      <c r="J27" s="938">
        <v>40662</v>
      </c>
      <c r="L27" s="938">
        <v>40063</v>
      </c>
      <c r="M27" s="4"/>
      <c r="N27" s="938">
        <v>36925</v>
      </c>
      <c r="O27" s="4"/>
      <c r="P27" s="938">
        <v>38316</v>
      </c>
      <c r="Q27" s="4"/>
      <c r="R27" s="938">
        <v>41218</v>
      </c>
      <c r="S27" s="4"/>
      <c r="T27" s="938">
        <v>45357</v>
      </c>
      <c r="U27" s="4"/>
      <c r="V27" s="938">
        <v>47768</v>
      </c>
      <c r="W27" s="4"/>
      <c r="X27" s="938">
        <v>48234</v>
      </c>
      <c r="Y27" s="4"/>
      <c r="Z27" s="938">
        <v>45938</v>
      </c>
      <c r="AA27" s="4"/>
      <c r="AB27" s="938">
        <v>48008</v>
      </c>
      <c r="AC27" s="4"/>
      <c r="AD27" s="938">
        <v>48462</v>
      </c>
      <c r="AE27" s="22"/>
      <c r="AF27" s="4"/>
    </row>
    <row r="28" spans="1:32" ht="15.75" customHeight="1">
      <c r="A28" s="4"/>
      <c r="B28" s="8"/>
      <c r="C28" s="621" t="s">
        <v>548</v>
      </c>
      <c r="D28" s="18"/>
      <c r="E28" s="849"/>
      <c r="F28" s="938">
        <v>514018</v>
      </c>
      <c r="G28" s="4"/>
      <c r="H28" s="938">
        <v>510453</v>
      </c>
      <c r="I28" s="4"/>
      <c r="J28" s="938">
        <v>501312</v>
      </c>
      <c r="L28" s="938">
        <v>490553</v>
      </c>
      <c r="M28" s="4"/>
      <c r="N28" s="938">
        <v>481780</v>
      </c>
      <c r="O28" s="4"/>
      <c r="P28" s="938">
        <v>485802</v>
      </c>
      <c r="Q28" s="4"/>
      <c r="R28" s="938">
        <v>492154</v>
      </c>
      <c r="S28" s="4"/>
      <c r="T28" s="938">
        <v>508729</v>
      </c>
      <c r="U28" s="4"/>
      <c r="V28" s="938">
        <v>519482</v>
      </c>
      <c r="W28" s="4"/>
      <c r="X28" s="938">
        <v>535186</v>
      </c>
      <c r="Y28" s="4"/>
      <c r="Z28" s="938">
        <v>559196</v>
      </c>
      <c r="AA28" s="4"/>
      <c r="AB28" s="938">
        <v>589654</v>
      </c>
      <c r="AC28" s="4"/>
      <c r="AD28" s="938">
        <v>599556</v>
      </c>
      <c r="AE28" s="22"/>
      <c r="AF28" s="4"/>
    </row>
    <row r="29" spans="1:32" ht="15" customHeight="1">
      <c r="A29" s="4"/>
      <c r="B29" s="8"/>
      <c r="C29" s="261"/>
      <c r="D29" s="599" t="s">
        <v>527</v>
      </c>
      <c r="E29" s="849"/>
      <c r="F29" s="938">
        <v>19322</v>
      </c>
      <c r="G29" s="4"/>
      <c r="H29" s="938">
        <v>19355</v>
      </c>
      <c r="I29" s="4"/>
      <c r="J29" s="938">
        <v>17855</v>
      </c>
      <c r="L29" s="938">
        <v>16230</v>
      </c>
      <c r="M29" s="4"/>
      <c r="N29" s="938">
        <v>15789</v>
      </c>
      <c r="O29" s="4"/>
      <c r="P29" s="938">
        <v>16080</v>
      </c>
      <c r="Q29" s="4"/>
      <c r="R29" s="938">
        <v>16188</v>
      </c>
      <c r="S29" s="4"/>
      <c r="T29" s="938">
        <v>16417</v>
      </c>
      <c r="U29" s="4"/>
      <c r="V29" s="938">
        <v>17558</v>
      </c>
      <c r="W29" s="4"/>
      <c r="X29" s="938">
        <v>17911</v>
      </c>
      <c r="Y29" s="4"/>
      <c r="Z29" s="938">
        <v>18295</v>
      </c>
      <c r="AA29" s="4"/>
      <c r="AB29" s="938">
        <v>19463</v>
      </c>
      <c r="AC29" s="4"/>
      <c r="AD29" s="938">
        <v>20504</v>
      </c>
      <c r="AE29" s="22"/>
      <c r="AF29" s="4"/>
    </row>
    <row r="30" spans="1:32" ht="15" customHeight="1">
      <c r="A30" s="4"/>
      <c r="B30" s="8"/>
      <c r="C30" s="261"/>
      <c r="D30" s="599" t="s">
        <v>528</v>
      </c>
      <c r="E30" s="849"/>
      <c r="F30" s="938">
        <v>184532</v>
      </c>
      <c r="G30" s="4"/>
      <c r="H30" s="938">
        <v>182370</v>
      </c>
      <c r="I30" s="4"/>
      <c r="J30" s="938">
        <v>179825</v>
      </c>
      <c r="L30" s="938">
        <v>176879</v>
      </c>
      <c r="M30" s="4"/>
      <c r="N30" s="938">
        <v>173598</v>
      </c>
      <c r="O30" s="4"/>
      <c r="P30" s="938">
        <v>173363</v>
      </c>
      <c r="Q30" s="4"/>
      <c r="R30" s="938">
        <v>174305</v>
      </c>
      <c r="S30" s="4"/>
      <c r="T30" s="938">
        <v>176273</v>
      </c>
      <c r="U30" s="4"/>
      <c r="V30" s="938">
        <v>179401</v>
      </c>
      <c r="W30" s="4"/>
      <c r="X30" s="938">
        <v>184088</v>
      </c>
      <c r="Y30" s="4"/>
      <c r="Z30" s="938">
        <v>194806</v>
      </c>
      <c r="AA30" s="4"/>
      <c r="AB30" s="938">
        <v>204562</v>
      </c>
      <c r="AC30" s="4"/>
      <c r="AD30" s="938">
        <v>208393</v>
      </c>
      <c r="AE30" s="22"/>
      <c r="AF30" s="4"/>
    </row>
    <row r="31" spans="1:32" ht="15" customHeight="1">
      <c r="A31" s="4"/>
      <c r="B31" s="8"/>
      <c r="C31" s="261"/>
      <c r="D31" s="599" t="s">
        <v>358</v>
      </c>
      <c r="E31" s="849"/>
      <c r="F31" s="938">
        <v>308490</v>
      </c>
      <c r="G31" s="4"/>
      <c r="H31" s="938">
        <v>307107</v>
      </c>
      <c r="I31" s="4"/>
      <c r="J31" s="938">
        <v>302062</v>
      </c>
      <c r="L31" s="938">
        <v>295930</v>
      </c>
      <c r="M31" s="4"/>
      <c r="N31" s="938">
        <v>290942</v>
      </c>
      <c r="O31" s="4"/>
      <c r="P31" s="938">
        <v>294937</v>
      </c>
      <c r="Q31" s="4"/>
      <c r="R31" s="938">
        <v>300241</v>
      </c>
      <c r="S31" s="4"/>
      <c r="T31" s="938">
        <v>314561</v>
      </c>
      <c r="U31" s="4"/>
      <c r="V31" s="938">
        <v>320911</v>
      </c>
      <c r="W31" s="4"/>
      <c r="X31" s="938">
        <v>331251</v>
      </c>
      <c r="Y31" s="4"/>
      <c r="Z31" s="938">
        <v>343667</v>
      </c>
      <c r="AA31" s="4"/>
      <c r="AB31" s="938">
        <v>362795</v>
      </c>
      <c r="AC31" s="4"/>
      <c r="AD31" s="938">
        <v>367745</v>
      </c>
      <c r="AE31" s="22"/>
      <c r="AF31" s="4"/>
    </row>
    <row r="32" spans="1:32" ht="15" customHeight="1">
      <c r="A32" s="4"/>
      <c r="B32" s="8"/>
      <c r="C32" s="261"/>
      <c r="D32" s="599" t="s">
        <v>529</v>
      </c>
      <c r="E32" s="849"/>
      <c r="F32" s="938">
        <v>1674</v>
      </c>
      <c r="G32" s="4"/>
      <c r="H32" s="938">
        <v>1621</v>
      </c>
      <c r="I32" s="4"/>
      <c r="J32" s="938">
        <v>1570</v>
      </c>
      <c r="L32" s="938">
        <v>1514</v>
      </c>
      <c r="M32" s="4"/>
      <c r="N32" s="938">
        <v>1451</v>
      </c>
      <c r="O32" s="4"/>
      <c r="P32" s="938">
        <v>1422</v>
      </c>
      <c r="Q32" s="4"/>
      <c r="R32" s="938">
        <v>1420</v>
      </c>
      <c r="S32" s="4"/>
      <c r="T32" s="938">
        <v>1478</v>
      </c>
      <c r="U32" s="4"/>
      <c r="V32" s="938">
        <v>1612</v>
      </c>
      <c r="W32" s="4"/>
      <c r="X32" s="938">
        <v>1936</v>
      </c>
      <c r="Y32" s="4"/>
      <c r="Z32" s="938">
        <v>2428</v>
      </c>
      <c r="AA32" s="4"/>
      <c r="AB32" s="938">
        <v>2834</v>
      </c>
      <c r="AC32" s="4"/>
      <c r="AD32" s="938">
        <v>2914</v>
      </c>
      <c r="AE32" s="22"/>
      <c r="AF32" s="4"/>
    </row>
    <row r="33" spans="1:32" ht="8.25" customHeight="1">
      <c r="A33" s="4"/>
      <c r="B33" s="8"/>
      <c r="C33" s="261"/>
      <c r="D33" s="18"/>
      <c r="E33" s="849"/>
      <c r="F33" s="938"/>
      <c r="G33" s="4"/>
      <c r="H33" s="938"/>
      <c r="I33" s="4"/>
      <c r="J33" s="938"/>
      <c r="L33" s="938"/>
      <c r="M33" s="4"/>
      <c r="N33" s="938"/>
      <c r="O33" s="4"/>
      <c r="P33" s="938"/>
      <c r="Q33" s="4"/>
      <c r="R33" s="938"/>
      <c r="S33" s="4"/>
      <c r="T33" s="938"/>
      <c r="U33" s="4"/>
      <c r="V33" s="938"/>
      <c r="W33" s="4"/>
      <c r="X33" s="938"/>
      <c r="Y33" s="4"/>
      <c r="Z33" s="938"/>
      <c r="AA33" s="4"/>
      <c r="AB33" s="938"/>
      <c r="AC33" s="4"/>
      <c r="AD33" s="938"/>
      <c r="AE33" s="22"/>
      <c r="AF33" s="4"/>
    </row>
    <row r="34" spans="1:32" ht="15.75" customHeight="1">
      <c r="A34" s="4"/>
      <c r="B34" s="8"/>
      <c r="C34" s="621" t="s">
        <v>549</v>
      </c>
      <c r="D34" s="18"/>
      <c r="E34" s="849"/>
      <c r="F34" s="938">
        <v>321428</v>
      </c>
      <c r="G34" s="4"/>
      <c r="H34" s="938">
        <v>317846</v>
      </c>
      <c r="I34" s="4"/>
      <c r="J34" s="938">
        <v>308568</v>
      </c>
      <c r="L34" s="938">
        <v>299913</v>
      </c>
      <c r="M34" s="4"/>
      <c r="N34" s="938">
        <v>293392</v>
      </c>
      <c r="O34" s="4"/>
      <c r="P34" s="938">
        <v>299568</v>
      </c>
      <c r="Q34" s="4"/>
      <c r="R34" s="938">
        <v>306460</v>
      </c>
      <c r="S34" s="4"/>
      <c r="T34" s="938">
        <v>325550</v>
      </c>
      <c r="U34" s="4"/>
      <c r="V34" s="938">
        <v>339236</v>
      </c>
      <c r="W34" s="4"/>
      <c r="X34" s="938">
        <v>356450</v>
      </c>
      <c r="Y34" s="4"/>
      <c r="Z34" s="938">
        <v>376243</v>
      </c>
      <c r="AA34" s="4"/>
      <c r="AB34" s="938">
        <v>399203</v>
      </c>
      <c r="AC34" s="4"/>
      <c r="AD34" s="938">
        <v>408086</v>
      </c>
      <c r="AE34" s="22"/>
      <c r="AF34" s="4"/>
    </row>
    <row r="35" spans="1:32" ht="15.75" customHeight="1">
      <c r="A35" s="4"/>
      <c r="B35" s="8"/>
      <c r="C35" s="621" t="s">
        <v>550</v>
      </c>
      <c r="D35" s="18"/>
      <c r="E35" s="849"/>
      <c r="F35" s="938">
        <v>234119</v>
      </c>
      <c r="G35" s="4"/>
      <c r="H35" s="938">
        <v>234015</v>
      </c>
      <c r="I35" s="4"/>
      <c r="J35" s="938">
        <v>233406</v>
      </c>
      <c r="L35" s="938">
        <v>230703</v>
      </c>
      <c r="M35" s="4"/>
      <c r="N35" s="938">
        <v>225313</v>
      </c>
      <c r="O35" s="4"/>
      <c r="P35" s="938">
        <v>224550</v>
      </c>
      <c r="Q35" s="4"/>
      <c r="R35" s="938">
        <v>226912</v>
      </c>
      <c r="S35" s="4"/>
      <c r="T35" s="938">
        <v>228536</v>
      </c>
      <c r="U35" s="4"/>
      <c r="V35" s="938">
        <v>228014</v>
      </c>
      <c r="W35" s="4"/>
      <c r="X35" s="938">
        <v>226970</v>
      </c>
      <c r="Y35" s="4"/>
      <c r="Z35" s="938">
        <v>228891</v>
      </c>
      <c r="AA35" s="4"/>
      <c r="AB35" s="938">
        <v>238459</v>
      </c>
      <c r="AC35" s="4"/>
      <c r="AD35" s="938">
        <v>239932</v>
      </c>
      <c r="AE35" s="22"/>
      <c r="AF35" s="4"/>
    </row>
    <row r="36" spans="1:32" ht="8.25" customHeight="1">
      <c r="A36" s="4"/>
      <c r="B36" s="8"/>
      <c r="C36" s="14"/>
      <c r="D36" s="18"/>
      <c r="E36" s="23"/>
      <c r="F36" s="938"/>
      <c r="G36" s="4"/>
      <c r="H36" s="938"/>
      <c r="I36" s="4"/>
      <c r="J36" s="938"/>
      <c r="L36" s="938"/>
      <c r="M36" s="4"/>
      <c r="N36" s="938"/>
      <c r="O36" s="4"/>
      <c r="P36" s="938"/>
      <c r="Q36" s="4"/>
      <c r="R36" s="938"/>
      <c r="S36" s="4"/>
      <c r="T36" s="938"/>
      <c r="U36" s="4"/>
      <c r="V36" s="938"/>
      <c r="W36" s="4"/>
      <c r="X36" s="938"/>
      <c r="Y36" s="4"/>
      <c r="Z36" s="938"/>
      <c r="AA36" s="4"/>
      <c r="AB36" s="938"/>
      <c r="AC36" s="4"/>
      <c r="AD36" s="938"/>
      <c r="AE36" s="22"/>
      <c r="AF36" s="4"/>
    </row>
    <row r="37" spans="1:32" ht="15.75" customHeight="1">
      <c r="A37" s="4"/>
      <c r="B37" s="8"/>
      <c r="C37" s="621" t="s">
        <v>551</v>
      </c>
      <c r="D37" s="18"/>
      <c r="E37" s="849"/>
      <c r="F37" s="938">
        <v>31630</v>
      </c>
      <c r="G37" s="4"/>
      <c r="H37" s="938">
        <v>31769</v>
      </c>
      <c r="I37" s="4"/>
      <c r="J37" s="938">
        <v>31227</v>
      </c>
      <c r="L37" s="938">
        <v>30238</v>
      </c>
      <c r="M37" s="4"/>
      <c r="N37" s="938">
        <v>29484</v>
      </c>
      <c r="O37" s="4"/>
      <c r="P37" s="938">
        <v>29400</v>
      </c>
      <c r="Q37" s="4"/>
      <c r="R37" s="938">
        <v>29116</v>
      </c>
      <c r="S37" s="4"/>
      <c r="T37" s="938">
        <v>29165</v>
      </c>
      <c r="U37" s="4"/>
      <c r="V37" s="938">
        <v>29999</v>
      </c>
      <c r="W37" s="4"/>
      <c r="X37" s="938">
        <v>30991</v>
      </c>
      <c r="Y37" s="4"/>
      <c r="Z37" s="938">
        <v>31819</v>
      </c>
      <c r="AA37" s="4"/>
      <c r="AB37" s="938">
        <v>33277</v>
      </c>
      <c r="AC37" s="4"/>
      <c r="AD37" s="938">
        <v>33673</v>
      </c>
      <c r="AE37" s="22"/>
      <c r="AF37" s="4"/>
    </row>
    <row r="38" spans="1:32" ht="15.75" customHeight="1">
      <c r="A38" s="4"/>
      <c r="B38" s="8"/>
      <c r="C38" s="621" t="s">
        <v>552</v>
      </c>
      <c r="D38" s="18"/>
      <c r="E38" s="849"/>
      <c r="F38" s="938">
        <v>148045</v>
      </c>
      <c r="G38" s="4"/>
      <c r="H38" s="938">
        <v>146582</v>
      </c>
      <c r="I38" s="4"/>
      <c r="J38" s="938">
        <v>143833</v>
      </c>
      <c r="L38" s="938">
        <v>139899</v>
      </c>
      <c r="M38" s="4"/>
      <c r="N38" s="938">
        <v>137743</v>
      </c>
      <c r="O38" s="4"/>
      <c r="P38" s="938">
        <v>136968</v>
      </c>
      <c r="Q38" s="4"/>
      <c r="R38" s="938">
        <v>136545</v>
      </c>
      <c r="S38" s="4"/>
      <c r="T38" s="938">
        <v>136118</v>
      </c>
      <c r="U38" s="4"/>
      <c r="V38" s="938">
        <v>137343</v>
      </c>
      <c r="W38" s="4"/>
      <c r="X38" s="938">
        <v>139740</v>
      </c>
      <c r="Y38" s="4"/>
      <c r="Z38" s="938">
        <v>144981</v>
      </c>
      <c r="AA38" s="4"/>
      <c r="AB38" s="938">
        <v>150427</v>
      </c>
      <c r="AC38" s="4"/>
      <c r="AD38" s="938">
        <v>152323</v>
      </c>
      <c r="AE38" s="22"/>
      <c r="AF38" s="4"/>
    </row>
    <row r="39" spans="1:32" ht="15.75" customHeight="1">
      <c r="A39" s="4"/>
      <c r="B39" s="8"/>
      <c r="C39" s="621" t="s">
        <v>553</v>
      </c>
      <c r="D39" s="18"/>
      <c r="E39" s="849"/>
      <c r="F39" s="938">
        <v>99371</v>
      </c>
      <c r="G39" s="4"/>
      <c r="H39" s="938">
        <v>98313</v>
      </c>
      <c r="I39" s="4"/>
      <c r="J39" s="938">
        <v>96284</v>
      </c>
      <c r="L39" s="938">
        <v>94249</v>
      </c>
      <c r="M39" s="4"/>
      <c r="N39" s="938">
        <v>92877</v>
      </c>
      <c r="O39" s="4"/>
      <c r="P39" s="938">
        <v>92332</v>
      </c>
      <c r="Q39" s="4"/>
      <c r="R39" s="938">
        <v>92680</v>
      </c>
      <c r="S39" s="4"/>
      <c r="T39" s="938">
        <v>93342</v>
      </c>
      <c r="U39" s="4"/>
      <c r="V39" s="938">
        <v>96016</v>
      </c>
      <c r="W39" s="4"/>
      <c r="X39" s="938">
        <v>99556</v>
      </c>
      <c r="Y39" s="4"/>
      <c r="Z39" s="938">
        <v>104328</v>
      </c>
      <c r="AA39" s="4"/>
      <c r="AB39" s="938">
        <v>111014</v>
      </c>
      <c r="AC39" s="4"/>
      <c r="AD39" s="938">
        <v>113396</v>
      </c>
      <c r="AE39" s="22"/>
      <c r="AF39" s="4"/>
    </row>
    <row r="40" spans="1:32" ht="15.75" customHeight="1">
      <c r="A40" s="4"/>
      <c r="B40" s="8"/>
      <c r="C40" s="621" t="s">
        <v>554</v>
      </c>
      <c r="D40" s="18"/>
      <c r="E40" s="849"/>
      <c r="F40" s="938">
        <v>115675</v>
      </c>
      <c r="G40" s="4"/>
      <c r="H40" s="938">
        <v>115338</v>
      </c>
      <c r="I40" s="4"/>
      <c r="J40" s="938">
        <v>113035</v>
      </c>
      <c r="L40" s="938">
        <v>110815</v>
      </c>
      <c r="M40" s="4"/>
      <c r="N40" s="938">
        <v>109307</v>
      </c>
      <c r="O40" s="4"/>
      <c r="P40" s="938">
        <v>109340</v>
      </c>
      <c r="Q40" s="4"/>
      <c r="R40" s="938">
        <v>111374</v>
      </c>
      <c r="S40" s="4"/>
      <c r="T40" s="938">
        <v>114227</v>
      </c>
      <c r="U40" s="4"/>
      <c r="V40" s="938">
        <v>118166</v>
      </c>
      <c r="W40" s="4"/>
      <c r="X40" s="938">
        <v>122955</v>
      </c>
      <c r="Y40" s="4"/>
      <c r="Z40" s="938">
        <v>128824</v>
      </c>
      <c r="AA40" s="4"/>
      <c r="AB40" s="938">
        <v>137245</v>
      </c>
      <c r="AC40" s="4"/>
      <c r="AD40" s="938">
        <v>140386</v>
      </c>
      <c r="AE40" s="22"/>
      <c r="AF40" s="4"/>
    </row>
    <row r="41" spans="1:32" ht="15.75" customHeight="1">
      <c r="A41" s="4"/>
      <c r="B41" s="8"/>
      <c r="C41" s="621" t="s">
        <v>555</v>
      </c>
      <c r="D41" s="18"/>
      <c r="E41" s="849"/>
      <c r="F41" s="938">
        <v>111920</v>
      </c>
      <c r="G41" s="4"/>
      <c r="H41" s="938">
        <v>111932</v>
      </c>
      <c r="I41" s="4"/>
      <c r="J41" s="938">
        <v>109290</v>
      </c>
      <c r="L41" s="938">
        <v>107108</v>
      </c>
      <c r="M41" s="4"/>
      <c r="N41" s="938">
        <v>105155</v>
      </c>
      <c r="O41" s="4"/>
      <c r="P41" s="938">
        <v>106297</v>
      </c>
      <c r="Q41" s="4"/>
      <c r="R41" s="938">
        <v>109622</v>
      </c>
      <c r="S41" s="4"/>
      <c r="T41" s="938">
        <v>116901</v>
      </c>
      <c r="U41" s="4"/>
      <c r="V41" s="938">
        <v>122323</v>
      </c>
      <c r="W41" s="4"/>
      <c r="X41" s="938">
        <v>127317</v>
      </c>
      <c r="Y41" s="4"/>
      <c r="Z41" s="938">
        <v>131712</v>
      </c>
      <c r="AA41" s="4"/>
      <c r="AB41" s="938">
        <v>139763</v>
      </c>
      <c r="AC41" s="4"/>
      <c r="AD41" s="938">
        <v>142236</v>
      </c>
      <c r="AE41" s="22"/>
      <c r="AF41" s="4"/>
    </row>
    <row r="42" spans="1:32" ht="15.75" customHeight="1">
      <c r="A42" s="4"/>
      <c r="B42" s="8"/>
      <c r="C42" s="621" t="s">
        <v>556</v>
      </c>
      <c r="D42" s="18"/>
      <c r="E42" s="849"/>
      <c r="F42" s="938">
        <v>48906</v>
      </c>
      <c r="G42" s="4"/>
      <c r="H42" s="938">
        <v>47927</v>
      </c>
      <c r="I42" s="4"/>
      <c r="J42" s="938">
        <v>48305</v>
      </c>
      <c r="L42" s="938">
        <v>48307</v>
      </c>
      <c r="M42" s="4"/>
      <c r="N42" s="938">
        <v>44139</v>
      </c>
      <c r="O42" s="4"/>
      <c r="P42" s="938">
        <v>49781</v>
      </c>
      <c r="Q42" s="4"/>
      <c r="R42" s="938">
        <v>54035</v>
      </c>
      <c r="S42" s="4"/>
      <c r="T42" s="938">
        <v>64333</v>
      </c>
      <c r="U42" s="4"/>
      <c r="V42" s="938">
        <v>63403</v>
      </c>
      <c r="W42" s="4"/>
      <c r="X42" s="938">
        <v>62861</v>
      </c>
      <c r="Y42" s="4"/>
      <c r="Z42" s="938">
        <v>63470</v>
      </c>
      <c r="AA42" s="4"/>
      <c r="AB42" s="938">
        <v>65936</v>
      </c>
      <c r="AC42" s="4"/>
      <c r="AD42" s="938">
        <v>66004</v>
      </c>
      <c r="AE42" s="22"/>
      <c r="AF42" s="4"/>
    </row>
    <row r="43" spans="1:32" ht="8.25" customHeight="1">
      <c r="A43" s="4"/>
      <c r="B43" s="8"/>
      <c r="C43" s="962"/>
      <c r="D43" s="18"/>
      <c r="E43" s="849"/>
      <c r="F43" s="938"/>
      <c r="G43" s="4"/>
      <c r="H43" s="938"/>
      <c r="I43" s="4"/>
      <c r="J43" s="938"/>
      <c r="L43" s="938"/>
      <c r="M43" s="4"/>
      <c r="N43" s="938"/>
      <c r="O43" s="4"/>
      <c r="P43" s="938"/>
      <c r="Q43" s="4"/>
      <c r="R43" s="938"/>
      <c r="S43" s="4"/>
      <c r="T43" s="938"/>
      <c r="U43" s="4"/>
      <c r="V43" s="938"/>
      <c r="W43" s="4"/>
      <c r="X43" s="938"/>
      <c r="Y43" s="4"/>
      <c r="Z43" s="938"/>
      <c r="AA43" s="4"/>
      <c r="AB43" s="938"/>
      <c r="AC43" s="4"/>
      <c r="AD43" s="938"/>
      <c r="AE43" s="22"/>
      <c r="AF43" s="4"/>
    </row>
    <row r="44" spans="1:32" ht="15.75" customHeight="1">
      <c r="A44" s="4"/>
      <c r="B44" s="8"/>
      <c r="C44" s="621" t="s">
        <v>397</v>
      </c>
      <c r="D44" s="18"/>
      <c r="E44" s="849"/>
      <c r="F44" s="938">
        <v>236390</v>
      </c>
      <c r="G44" s="4"/>
      <c r="H44" s="938">
        <v>234925</v>
      </c>
      <c r="I44" s="4"/>
      <c r="J44" s="938">
        <v>232353</v>
      </c>
      <c r="L44" s="938">
        <v>229600</v>
      </c>
      <c r="M44" s="4"/>
      <c r="N44" s="938">
        <v>225928</v>
      </c>
      <c r="O44" s="4"/>
      <c r="P44" s="938">
        <v>230791</v>
      </c>
      <c r="Q44" s="4"/>
      <c r="R44" s="938">
        <v>235392</v>
      </c>
      <c r="S44" s="4"/>
      <c r="T44" s="938">
        <v>241551</v>
      </c>
      <c r="U44" s="4"/>
      <c r="V44" s="938">
        <v>243937</v>
      </c>
      <c r="W44" s="4"/>
      <c r="X44" s="938">
        <v>246272</v>
      </c>
      <c r="Y44" s="4"/>
      <c r="Z44" s="938">
        <v>254514</v>
      </c>
      <c r="AA44" s="4"/>
      <c r="AB44" s="938">
        <v>265677</v>
      </c>
      <c r="AC44" s="4"/>
      <c r="AD44" s="938">
        <v>269118</v>
      </c>
      <c r="AE44" s="22"/>
      <c r="AF44" s="4"/>
    </row>
    <row r="45" spans="1:32" ht="15.75" customHeight="1">
      <c r="A45" s="4"/>
      <c r="B45" s="8"/>
      <c r="C45" s="621" t="s">
        <v>398</v>
      </c>
      <c r="D45" s="18"/>
      <c r="E45" s="849"/>
      <c r="F45" s="938">
        <v>101746</v>
      </c>
      <c r="G45" s="4"/>
      <c r="H45" s="938">
        <v>100920</v>
      </c>
      <c r="I45" s="4"/>
      <c r="J45" s="938">
        <v>98443</v>
      </c>
      <c r="L45" s="938">
        <v>95429</v>
      </c>
      <c r="M45" s="4"/>
      <c r="N45" s="938">
        <v>92685</v>
      </c>
      <c r="O45" s="4"/>
      <c r="P45" s="938">
        <v>93655</v>
      </c>
      <c r="Q45" s="4"/>
      <c r="R45" s="938">
        <v>95698</v>
      </c>
      <c r="S45" s="4"/>
      <c r="T45" s="938">
        <v>101117</v>
      </c>
      <c r="U45" s="4"/>
      <c r="V45" s="938">
        <v>102972</v>
      </c>
      <c r="W45" s="4"/>
      <c r="X45" s="938">
        <v>106070</v>
      </c>
      <c r="Y45" s="4"/>
      <c r="Z45" s="938">
        <v>109809</v>
      </c>
      <c r="AA45" s="4"/>
      <c r="AB45" s="938">
        <v>116346</v>
      </c>
      <c r="AC45" s="4"/>
      <c r="AD45" s="938">
        <v>118127</v>
      </c>
      <c r="AE45" s="22"/>
      <c r="AF45" s="4"/>
    </row>
    <row r="46" spans="1:32" ht="15.75" customHeight="1">
      <c r="A46" s="4"/>
      <c r="B46" s="8"/>
      <c r="C46" s="621" t="s">
        <v>91</v>
      </c>
      <c r="D46" s="18"/>
      <c r="E46" s="849"/>
      <c r="F46" s="938">
        <v>128222</v>
      </c>
      <c r="G46" s="4"/>
      <c r="H46" s="938">
        <v>127782</v>
      </c>
      <c r="I46" s="4"/>
      <c r="J46" s="938">
        <v>127184</v>
      </c>
      <c r="L46" s="938">
        <v>125840</v>
      </c>
      <c r="M46" s="4"/>
      <c r="N46" s="938">
        <v>123747</v>
      </c>
      <c r="O46" s="4"/>
      <c r="P46" s="938">
        <v>124490</v>
      </c>
      <c r="Q46" s="4"/>
      <c r="R46" s="938">
        <v>126330</v>
      </c>
      <c r="S46" s="4"/>
      <c r="T46" s="938">
        <v>130620</v>
      </c>
      <c r="U46" s="4"/>
      <c r="V46" s="938">
        <v>133475</v>
      </c>
      <c r="W46" s="4"/>
      <c r="X46" s="938">
        <v>136664</v>
      </c>
      <c r="Y46" s="4"/>
      <c r="Z46" s="938">
        <v>141448</v>
      </c>
      <c r="AA46" s="4"/>
      <c r="AB46" s="938">
        <v>148724</v>
      </c>
      <c r="AC46" s="4"/>
      <c r="AD46" s="938">
        <v>151226</v>
      </c>
      <c r="AE46" s="22"/>
      <c r="AF46" s="4"/>
    </row>
    <row r="47" spans="1:32" ht="15.75" customHeight="1">
      <c r="A47" s="4"/>
      <c r="B47" s="8"/>
      <c r="C47" s="621" t="s">
        <v>400</v>
      </c>
      <c r="D47" s="18"/>
      <c r="E47" s="849"/>
      <c r="F47" s="938">
        <v>35318</v>
      </c>
      <c r="G47" s="4"/>
      <c r="H47" s="938">
        <v>35190</v>
      </c>
      <c r="I47" s="4"/>
      <c r="J47" s="938">
        <v>33736</v>
      </c>
      <c r="L47" s="938">
        <v>32057</v>
      </c>
      <c r="M47" s="4"/>
      <c r="N47" s="938">
        <v>30910</v>
      </c>
      <c r="O47" s="4"/>
      <c r="P47" s="938">
        <v>31270</v>
      </c>
      <c r="Q47" s="4"/>
      <c r="R47" s="938">
        <v>32282</v>
      </c>
      <c r="S47" s="4"/>
      <c r="T47" s="938">
        <v>34530</v>
      </c>
      <c r="U47" s="4"/>
      <c r="V47" s="938">
        <v>36543</v>
      </c>
      <c r="W47" s="4"/>
      <c r="X47" s="938">
        <v>37511</v>
      </c>
      <c r="Y47" s="4"/>
      <c r="Z47" s="938">
        <v>38954</v>
      </c>
      <c r="AA47" s="4"/>
      <c r="AB47" s="938">
        <v>42050</v>
      </c>
      <c r="AC47" s="4"/>
      <c r="AD47" s="938">
        <v>43345</v>
      </c>
      <c r="AE47" s="22"/>
      <c r="AF47" s="4"/>
    </row>
    <row r="48" spans="1:32" ht="15.75" customHeight="1">
      <c r="A48" s="4"/>
      <c r="B48" s="8"/>
      <c r="C48" s="621" t="s">
        <v>401</v>
      </c>
      <c r="D48" s="18"/>
      <c r="E48" s="849"/>
      <c r="F48" s="938">
        <v>29590</v>
      </c>
      <c r="G48" s="4"/>
      <c r="H48" s="938">
        <v>28254</v>
      </c>
      <c r="I48" s="4"/>
      <c r="J48" s="938">
        <v>25387</v>
      </c>
      <c r="L48" s="938">
        <v>23077</v>
      </c>
      <c r="M48" s="4"/>
      <c r="N48" s="938">
        <v>21056</v>
      </c>
      <c r="O48" s="4"/>
      <c r="P48" s="938">
        <v>19702</v>
      </c>
      <c r="Q48" s="4"/>
      <c r="R48" s="938">
        <v>19244</v>
      </c>
      <c r="S48" s="4"/>
      <c r="T48" s="938">
        <v>21392</v>
      </c>
      <c r="U48" s="4"/>
      <c r="V48" s="938">
        <v>24226</v>
      </c>
      <c r="W48" s="4"/>
      <c r="X48" s="938">
        <v>29271</v>
      </c>
      <c r="Y48" s="4"/>
      <c r="Z48" s="938">
        <v>31658</v>
      </c>
      <c r="AA48" s="4"/>
      <c r="AB48" s="938">
        <v>34247</v>
      </c>
      <c r="AC48" s="4"/>
      <c r="AD48" s="938">
        <v>34396</v>
      </c>
      <c r="AE48" s="22"/>
      <c r="AF48" s="4"/>
    </row>
    <row r="49" spans="1:32" ht="15.75" customHeight="1">
      <c r="A49" s="4"/>
      <c r="B49" s="8"/>
      <c r="C49" s="621" t="s">
        <v>274</v>
      </c>
      <c r="D49" s="18"/>
      <c r="E49" s="849"/>
      <c r="F49" s="938">
        <v>7078</v>
      </c>
      <c r="G49" s="4"/>
      <c r="H49" s="938">
        <v>7249</v>
      </c>
      <c r="I49" s="4"/>
      <c r="J49" s="938">
        <v>7411</v>
      </c>
      <c r="L49" s="938">
        <v>7310</v>
      </c>
      <c r="M49" s="4"/>
      <c r="N49" s="938">
        <v>7111</v>
      </c>
      <c r="O49" s="4"/>
      <c r="P49" s="938">
        <v>6836</v>
      </c>
      <c r="Q49" s="4"/>
      <c r="R49" s="938">
        <v>7195</v>
      </c>
      <c r="S49" s="4"/>
      <c r="T49" s="938">
        <v>7495</v>
      </c>
      <c r="U49" s="4"/>
      <c r="V49" s="938">
        <v>8266</v>
      </c>
      <c r="W49" s="4"/>
      <c r="X49" s="938">
        <v>9032</v>
      </c>
      <c r="Y49" s="4"/>
      <c r="Z49" s="938">
        <v>9735</v>
      </c>
      <c r="AA49" s="4"/>
      <c r="AB49" s="938">
        <v>10551</v>
      </c>
      <c r="AC49" s="4"/>
      <c r="AD49" s="938">
        <v>10845</v>
      </c>
      <c r="AE49" s="22"/>
      <c r="AF49" s="4"/>
    </row>
    <row r="50" spans="1:32" ht="15.75" customHeight="1">
      <c r="A50" s="4"/>
      <c r="B50" s="8"/>
      <c r="C50" s="621" t="s">
        <v>275</v>
      </c>
      <c r="D50" s="18"/>
      <c r="E50" s="849"/>
      <c r="F50" s="938">
        <v>17203</v>
      </c>
      <c r="G50" s="4"/>
      <c r="H50" s="938">
        <v>17541</v>
      </c>
      <c r="I50" s="4"/>
      <c r="J50" s="938">
        <v>17460</v>
      </c>
      <c r="L50" s="938">
        <v>17303</v>
      </c>
      <c r="M50" s="4"/>
      <c r="N50" s="938">
        <v>17268</v>
      </c>
      <c r="O50" s="4"/>
      <c r="P50" s="938">
        <v>17374</v>
      </c>
      <c r="Q50" s="4"/>
      <c r="R50" s="938">
        <v>17231</v>
      </c>
      <c r="S50" s="4"/>
      <c r="T50" s="938">
        <v>17381</v>
      </c>
      <c r="U50" s="4"/>
      <c r="V50" s="938">
        <v>17831</v>
      </c>
      <c r="W50" s="4"/>
      <c r="X50" s="938">
        <v>18600</v>
      </c>
      <c r="Y50" s="4"/>
      <c r="Z50" s="938">
        <v>19016</v>
      </c>
      <c r="AA50" s="4"/>
      <c r="AB50" s="938">
        <v>20067</v>
      </c>
      <c r="AC50" s="4"/>
      <c r="AD50" s="938">
        <v>20961</v>
      </c>
      <c r="AE50" s="22"/>
      <c r="AF50" s="4"/>
    </row>
    <row r="51" spans="1:32" ht="8.25" hidden="1" customHeight="1">
      <c r="A51" s="4"/>
      <c r="B51" s="8"/>
      <c r="C51" s="55"/>
      <c r="D51" s="55"/>
      <c r="E51" s="5"/>
      <c r="F51" s="938"/>
      <c r="G51" s="4"/>
      <c r="H51" s="938"/>
      <c r="I51" s="4"/>
      <c r="J51" s="938"/>
      <c r="L51" s="938"/>
      <c r="M51" s="4"/>
      <c r="N51" s="938"/>
      <c r="O51" s="4"/>
      <c r="P51" s="938"/>
      <c r="Q51" s="4"/>
      <c r="R51" s="938"/>
      <c r="S51" s="4"/>
      <c r="T51" s="938"/>
      <c r="U51" s="4"/>
      <c r="V51" s="938"/>
      <c r="W51" s="4"/>
      <c r="X51" s="938"/>
      <c r="Y51" s="4"/>
      <c r="Z51" s="938"/>
      <c r="AA51" s="4"/>
      <c r="AB51" s="938"/>
      <c r="AC51" s="4"/>
      <c r="AD51" s="938"/>
      <c r="AE51" s="22"/>
      <c r="AF51" s="4"/>
    </row>
    <row r="52" spans="1:32" s="600" customFormat="1" ht="15" customHeight="1">
      <c r="A52" s="441"/>
      <c r="B52" s="602"/>
      <c r="C52" s="1497" t="s">
        <v>668</v>
      </c>
      <c r="D52" s="1497"/>
      <c r="E52" s="601"/>
      <c r="F52" s="938"/>
      <c r="G52" s="4"/>
      <c r="H52" s="938"/>
      <c r="I52" s="4"/>
      <c r="J52" s="938"/>
      <c r="K52" s="4"/>
      <c r="L52" s="938"/>
      <c r="M52" s="4"/>
      <c r="N52" s="938"/>
      <c r="O52" s="4"/>
      <c r="P52" s="938"/>
      <c r="Q52" s="4"/>
      <c r="R52" s="938"/>
      <c r="S52" s="4"/>
      <c r="T52" s="938"/>
      <c r="U52" s="4"/>
      <c r="V52" s="938"/>
      <c r="W52" s="4"/>
      <c r="X52" s="938"/>
      <c r="Y52" s="4"/>
      <c r="Z52" s="938"/>
      <c r="AA52" s="4"/>
      <c r="AB52" s="938"/>
      <c r="AC52" s="4"/>
      <c r="AD52" s="938"/>
      <c r="AE52" s="977"/>
      <c r="AF52" s="441"/>
    </row>
    <row r="53" spans="1:32" ht="15.75" customHeight="1">
      <c r="A53" s="4"/>
      <c r="B53" s="8"/>
      <c r="C53" s="847" t="s">
        <v>557</v>
      </c>
      <c r="D53" s="5"/>
      <c r="E53" s="849"/>
      <c r="F53" s="938">
        <v>70381</v>
      </c>
      <c r="G53" s="4"/>
      <c r="H53" s="938">
        <v>70479</v>
      </c>
      <c r="I53" s="8"/>
      <c r="J53" s="938">
        <v>66095</v>
      </c>
      <c r="L53" s="938">
        <v>64334</v>
      </c>
      <c r="M53" s="4"/>
      <c r="N53" s="938">
        <v>62368</v>
      </c>
      <c r="O53" s="4"/>
      <c r="P53" s="938">
        <v>62692</v>
      </c>
      <c r="Q53" s="4"/>
      <c r="R53" s="938">
        <v>64344</v>
      </c>
      <c r="S53" s="4"/>
      <c r="T53" s="938">
        <v>65211</v>
      </c>
      <c r="U53" s="4"/>
      <c r="V53" s="938">
        <v>67171</v>
      </c>
      <c r="W53" s="4"/>
      <c r="X53" s="938">
        <v>70268</v>
      </c>
      <c r="Y53" s="4"/>
      <c r="Z53" s="938">
        <v>72158</v>
      </c>
      <c r="AA53" s="4"/>
      <c r="AB53" s="938">
        <v>76769</v>
      </c>
      <c r="AC53" s="4"/>
      <c r="AD53" s="938">
        <v>77570</v>
      </c>
      <c r="AE53" s="22"/>
      <c r="AF53" s="4"/>
    </row>
    <row r="54" spans="1:32" s="600" customFormat="1" ht="15.75" customHeight="1">
      <c r="A54" s="441"/>
      <c r="B54" s="602"/>
      <c r="C54" s="847" t="s">
        <v>558</v>
      </c>
      <c r="D54" s="5"/>
      <c r="E54" s="849"/>
      <c r="F54" s="938">
        <v>69188</v>
      </c>
      <c r="G54" s="4"/>
      <c r="H54" s="938">
        <v>68458</v>
      </c>
      <c r="I54" s="8"/>
      <c r="J54" s="938">
        <v>63439</v>
      </c>
      <c r="K54" s="4"/>
      <c r="L54" s="938">
        <v>61158</v>
      </c>
      <c r="M54" s="4"/>
      <c r="N54" s="938">
        <v>61712</v>
      </c>
      <c r="O54" s="4"/>
      <c r="P54" s="938">
        <v>61555</v>
      </c>
      <c r="Q54" s="4"/>
      <c r="R54" s="938">
        <v>61347</v>
      </c>
      <c r="S54" s="4"/>
      <c r="T54" s="938">
        <v>62361</v>
      </c>
      <c r="U54" s="4"/>
      <c r="V54" s="938">
        <v>64187</v>
      </c>
      <c r="W54" s="4"/>
      <c r="X54" s="938">
        <v>66665</v>
      </c>
      <c r="Y54" s="4"/>
      <c r="Z54" s="938">
        <v>68203</v>
      </c>
      <c r="AA54" s="4"/>
      <c r="AB54" s="938">
        <v>71789</v>
      </c>
      <c r="AC54" s="4"/>
      <c r="AD54" s="938">
        <v>72747</v>
      </c>
      <c r="AE54" s="977"/>
      <c r="AF54" s="441"/>
    </row>
    <row r="55" spans="1:32" ht="15.75" customHeight="1">
      <c r="A55" s="4"/>
      <c r="B55" s="21"/>
      <c r="C55" s="847" t="s">
        <v>559</v>
      </c>
      <c r="D55" s="5"/>
      <c r="E55" s="849"/>
      <c r="F55" s="938">
        <v>56544</v>
      </c>
      <c r="G55" s="4"/>
      <c r="H55" s="938">
        <v>56087</v>
      </c>
      <c r="I55" s="8"/>
      <c r="J55" s="938">
        <v>53910</v>
      </c>
      <c r="L55" s="938">
        <v>52978</v>
      </c>
      <c r="M55" s="4"/>
      <c r="N55" s="938">
        <v>51884</v>
      </c>
      <c r="O55" s="4"/>
      <c r="P55" s="938">
        <v>52098</v>
      </c>
      <c r="Q55" s="4"/>
      <c r="R55" s="938">
        <v>53015</v>
      </c>
      <c r="S55" s="4"/>
      <c r="T55" s="938">
        <v>54987</v>
      </c>
      <c r="U55" s="4"/>
      <c r="V55" s="938">
        <v>56538</v>
      </c>
      <c r="W55" s="4"/>
      <c r="X55" s="938">
        <v>57717</v>
      </c>
      <c r="Y55" s="4"/>
      <c r="Z55" s="938">
        <v>59976</v>
      </c>
      <c r="AA55" s="4"/>
      <c r="AB55" s="938">
        <v>62792</v>
      </c>
      <c r="AC55" s="4"/>
      <c r="AD55" s="938">
        <v>63451</v>
      </c>
      <c r="AE55" s="22"/>
      <c r="AF55" s="4"/>
    </row>
    <row r="56" spans="1:32" ht="15.75" customHeight="1">
      <c r="A56" s="4"/>
      <c r="B56" s="8"/>
      <c r="C56" s="847" t="s">
        <v>560</v>
      </c>
      <c r="D56" s="18"/>
      <c r="E56" s="849"/>
      <c r="F56" s="938">
        <v>48512</v>
      </c>
      <c r="G56" s="4"/>
      <c r="H56" s="938">
        <v>48350</v>
      </c>
      <c r="I56" s="8"/>
      <c r="J56" s="938">
        <v>45384</v>
      </c>
      <c r="L56" s="938">
        <v>44756</v>
      </c>
      <c r="M56" s="4"/>
      <c r="N56" s="938">
        <v>43792</v>
      </c>
      <c r="O56" s="4"/>
      <c r="P56" s="938">
        <v>43166</v>
      </c>
      <c r="Q56" s="4"/>
      <c r="R56" s="938">
        <v>43040</v>
      </c>
      <c r="S56" s="4"/>
      <c r="T56" s="938">
        <v>43711</v>
      </c>
      <c r="U56" s="4"/>
      <c r="V56" s="938">
        <v>45356</v>
      </c>
      <c r="W56" s="4"/>
      <c r="X56" s="938">
        <v>48175</v>
      </c>
      <c r="Y56" s="4"/>
      <c r="Z56" s="938">
        <v>52110</v>
      </c>
      <c r="AA56" s="4"/>
      <c r="AB56" s="938">
        <v>55859</v>
      </c>
      <c r="AC56" s="4"/>
      <c r="AD56" s="938">
        <v>57799</v>
      </c>
      <c r="AE56" s="22"/>
      <c r="AF56" s="4"/>
    </row>
    <row r="57" spans="1:32" ht="15.75" customHeight="1">
      <c r="A57" s="4"/>
      <c r="B57" s="8"/>
      <c r="C57" s="847" t="s">
        <v>561</v>
      </c>
      <c r="D57" s="5"/>
      <c r="E57" s="849"/>
      <c r="F57" s="938">
        <v>49595</v>
      </c>
      <c r="G57" s="4"/>
      <c r="H57" s="938">
        <v>49592</v>
      </c>
      <c r="I57" s="8"/>
      <c r="J57" s="938">
        <v>47442</v>
      </c>
      <c r="L57" s="938">
        <v>46695</v>
      </c>
      <c r="M57" s="4"/>
      <c r="N57" s="938">
        <v>45660</v>
      </c>
      <c r="O57" s="4"/>
      <c r="P57" s="938">
        <v>45366</v>
      </c>
      <c r="Q57" s="4"/>
      <c r="R57" s="938">
        <v>45365</v>
      </c>
      <c r="S57" s="4"/>
      <c r="T57" s="938">
        <v>46051</v>
      </c>
      <c r="U57" s="4"/>
      <c r="V57" s="938">
        <v>47048</v>
      </c>
      <c r="W57" s="4"/>
      <c r="X57" s="938">
        <v>48464</v>
      </c>
      <c r="Y57" s="4"/>
      <c r="Z57" s="938">
        <v>50252</v>
      </c>
      <c r="AA57" s="4"/>
      <c r="AB57" s="938">
        <v>53225</v>
      </c>
      <c r="AC57" s="4"/>
      <c r="AD57" s="938">
        <v>54338</v>
      </c>
      <c r="AE57" s="22"/>
      <c r="AF57" s="4"/>
    </row>
    <row r="58" spans="1:32" ht="15.75" hidden="1" customHeight="1">
      <c r="A58" s="4"/>
      <c r="B58" s="8"/>
      <c r="C58" s="847" t="s">
        <v>562</v>
      </c>
      <c r="D58" s="5"/>
      <c r="E58" s="849"/>
      <c r="F58" s="938">
        <v>40542</v>
      </c>
      <c r="G58" s="4"/>
      <c r="H58" s="938">
        <v>41070</v>
      </c>
      <c r="I58" s="4"/>
      <c r="J58" s="938">
        <v>41062</v>
      </c>
      <c r="L58" s="938">
        <v>38589</v>
      </c>
      <c r="M58" s="4"/>
      <c r="N58" s="938">
        <v>37948</v>
      </c>
      <c r="O58" s="4"/>
      <c r="P58" s="938">
        <v>36760</v>
      </c>
      <c r="Q58" s="4"/>
      <c r="R58" s="938">
        <v>37265</v>
      </c>
      <c r="S58" s="4"/>
      <c r="T58" s="938">
        <v>39027</v>
      </c>
      <c r="U58" s="4"/>
      <c r="V58" s="938">
        <v>40146</v>
      </c>
      <c r="W58" s="4"/>
      <c r="X58" s="938">
        <v>40837</v>
      </c>
      <c r="Y58" s="4"/>
      <c r="Z58" s="938">
        <v>41363</v>
      </c>
      <c r="AA58" s="4"/>
      <c r="AB58" s="938">
        <v>44285</v>
      </c>
      <c r="AC58" s="4"/>
      <c r="AD58" s="938">
        <v>45174</v>
      </c>
      <c r="AE58" s="22"/>
      <c r="AF58" s="4"/>
    </row>
    <row r="59" spans="1:32" ht="15" hidden="1" customHeight="1">
      <c r="A59" s="4"/>
      <c r="B59" s="8"/>
      <c r="C59" s="978" t="s">
        <v>563</v>
      </c>
      <c r="D59" s="5"/>
      <c r="E59" s="849"/>
      <c r="F59" s="938">
        <v>32707</v>
      </c>
      <c r="H59" s="938">
        <v>32149</v>
      </c>
      <c r="J59" s="938">
        <v>31324</v>
      </c>
      <c r="K59" s="360"/>
      <c r="L59" s="938">
        <v>30681</v>
      </c>
      <c r="N59" s="938">
        <v>29897</v>
      </c>
      <c r="P59" s="938">
        <v>29799</v>
      </c>
      <c r="R59" s="938">
        <v>30352</v>
      </c>
      <c r="T59" s="938">
        <v>30465</v>
      </c>
      <c r="V59" s="938">
        <v>30607</v>
      </c>
      <c r="X59" s="938">
        <v>30343</v>
      </c>
      <c r="Z59" s="938">
        <v>31590</v>
      </c>
      <c r="AB59" s="938">
        <v>32730</v>
      </c>
      <c r="AD59" s="938">
        <v>33205</v>
      </c>
      <c r="AE59" s="22"/>
      <c r="AF59" s="4"/>
    </row>
    <row r="60" spans="1:32" ht="12.75" hidden="1" customHeight="1">
      <c r="A60" s="4"/>
      <c r="B60" s="8"/>
      <c r="C60" s="621" t="s">
        <v>564</v>
      </c>
      <c r="D60" s="5"/>
      <c r="E60" s="849"/>
      <c r="F60" s="938">
        <v>17425</v>
      </c>
      <c r="H60" s="938">
        <v>17142</v>
      </c>
      <c r="J60" s="938">
        <v>16806</v>
      </c>
      <c r="K60" s="360"/>
      <c r="L60" s="938">
        <v>16310</v>
      </c>
      <c r="N60" s="938">
        <v>15858</v>
      </c>
      <c r="P60" s="938">
        <v>15735</v>
      </c>
      <c r="R60" s="938">
        <v>15938</v>
      </c>
      <c r="T60" s="938">
        <v>15880</v>
      </c>
      <c r="V60" s="938">
        <v>15859</v>
      </c>
      <c r="X60" s="938">
        <v>15930</v>
      </c>
      <c r="Z60" s="938">
        <v>16922</v>
      </c>
      <c r="AB60" s="938">
        <v>17132</v>
      </c>
      <c r="AD60" s="938">
        <v>17093</v>
      </c>
      <c r="AE60" s="22"/>
      <c r="AF60" s="4"/>
    </row>
    <row r="61" spans="1:32" ht="3" hidden="1" customHeight="1">
      <c r="A61" s="4"/>
      <c r="B61" s="8"/>
      <c r="C61" s="621"/>
      <c r="D61" s="5"/>
      <c r="E61" s="849"/>
      <c r="F61" s="938"/>
      <c r="H61" s="938"/>
      <c r="J61" s="938"/>
      <c r="K61" s="360"/>
      <c r="L61" s="938"/>
      <c r="N61" s="938"/>
      <c r="P61" s="938"/>
      <c r="R61" s="938"/>
      <c r="T61" s="938"/>
      <c r="V61" s="938"/>
      <c r="X61" s="938"/>
      <c r="Z61" s="938"/>
      <c r="AB61" s="938"/>
      <c r="AD61" s="938"/>
      <c r="AE61" s="22"/>
      <c r="AF61" s="4"/>
    </row>
    <row r="62" spans="1:32" s="12" customFormat="1" ht="24.75" customHeight="1">
      <c r="A62" s="11"/>
      <c r="B62" s="21"/>
      <c r="C62" s="1593" t="s">
        <v>670</v>
      </c>
      <c r="D62" s="1511"/>
      <c r="E62" s="1511"/>
      <c r="F62" s="1511"/>
      <c r="G62" s="1511"/>
      <c r="H62" s="1511"/>
      <c r="I62" s="1511"/>
      <c r="J62" s="1511"/>
      <c r="K62" s="1511"/>
      <c r="L62" s="1511"/>
      <c r="M62" s="1511"/>
      <c r="N62" s="1511"/>
      <c r="O62" s="1511"/>
      <c r="P62" s="1511"/>
      <c r="Q62" s="1511"/>
      <c r="R62" s="1511"/>
      <c r="S62" s="1511"/>
      <c r="T62" s="1511"/>
      <c r="U62" s="1511"/>
      <c r="V62" s="1511"/>
      <c r="W62" s="1511"/>
      <c r="X62" s="1511"/>
      <c r="Y62" s="1511"/>
      <c r="Z62" s="1511"/>
      <c r="AA62" s="1511"/>
      <c r="AB62" s="1511"/>
      <c r="AC62" s="1511"/>
      <c r="AD62" s="1511"/>
      <c r="AE62" s="392"/>
      <c r="AF62" s="11"/>
    </row>
    <row r="63" spans="1:32" s="12" customFormat="1" ht="13.5" customHeight="1">
      <c r="A63" s="11"/>
      <c r="B63" s="21"/>
      <c r="C63" s="259" t="s">
        <v>538</v>
      </c>
      <c r="D63" s="979"/>
      <c r="E63" s="979"/>
      <c r="G63" s="979"/>
      <c r="H63" s="11"/>
      <c r="I63" s="979"/>
      <c r="K63" s="979"/>
      <c r="L63" s="979"/>
      <c r="M63" s="979"/>
      <c r="O63" s="979"/>
      <c r="P63" s="549" t="s">
        <v>539</v>
      </c>
      <c r="Q63" s="979"/>
      <c r="S63" s="979"/>
      <c r="T63" s="979"/>
      <c r="U63" s="979"/>
      <c r="V63" s="979"/>
      <c r="W63" s="979"/>
      <c r="X63" s="979"/>
      <c r="Y63" s="979"/>
      <c r="Z63" s="979"/>
      <c r="AA63" s="979"/>
      <c r="AB63" s="979"/>
      <c r="AC63" s="979"/>
      <c r="AD63" s="979"/>
      <c r="AE63" s="392"/>
      <c r="AF63" s="11"/>
    </row>
    <row r="64" spans="1:32" s="12" customFormat="1" ht="10.5" customHeight="1" thickBot="1">
      <c r="A64" s="11"/>
      <c r="B64" s="21"/>
      <c r="C64" s="1560" t="s">
        <v>669</v>
      </c>
      <c r="D64" s="1560"/>
      <c r="E64" s="1560"/>
      <c r="F64" s="1560"/>
      <c r="G64" s="1560"/>
      <c r="H64" s="1560"/>
      <c r="I64" s="1560"/>
      <c r="J64" s="1560"/>
      <c r="K64" s="1560"/>
      <c r="L64" s="1560"/>
      <c r="M64" s="1560"/>
      <c r="N64" s="1560"/>
      <c r="O64" s="1560"/>
      <c r="P64" s="1560"/>
      <c r="Q64" s="1560"/>
      <c r="R64" s="1560"/>
      <c r="S64" s="1560"/>
      <c r="T64" s="1560"/>
      <c r="U64" s="1560"/>
      <c r="V64" s="1560"/>
      <c r="W64" s="1560"/>
      <c r="X64" s="1560"/>
      <c r="Y64" s="1560"/>
      <c r="Z64" s="1560"/>
      <c r="AA64" s="1560"/>
      <c r="AB64" s="1560"/>
      <c r="AC64" s="1560"/>
      <c r="AD64" s="1560"/>
      <c r="AE64" s="392"/>
      <c r="AF64" s="11"/>
    </row>
    <row r="65" spans="1:32" ht="13.5" thickBot="1">
      <c r="A65" s="4"/>
      <c r="B65" s="8"/>
      <c r="C65" s="4"/>
      <c r="D65" s="4"/>
      <c r="E65" s="8"/>
      <c r="F65" s="8"/>
      <c r="G65" s="8"/>
      <c r="H65" s="8"/>
      <c r="I65" s="8"/>
      <c r="J65" s="8"/>
      <c r="K65" s="8"/>
      <c r="L65" s="8"/>
      <c r="M65" s="8"/>
      <c r="N65" s="8"/>
      <c r="O65" s="8"/>
      <c r="P65" s="8"/>
      <c r="Q65" s="8"/>
      <c r="R65" s="8"/>
      <c r="S65" s="8"/>
      <c r="T65" s="1602"/>
      <c r="U65" s="1595"/>
      <c r="V65" s="8"/>
      <c r="W65" s="8"/>
      <c r="X65" s="1602"/>
      <c r="Y65" s="1595"/>
      <c r="Z65" s="620"/>
      <c r="AA65" s="844"/>
      <c r="AB65" s="844"/>
      <c r="AC65" s="844"/>
      <c r="AD65" s="249" t="s">
        <v>339</v>
      </c>
      <c r="AE65" s="459">
        <v>11</v>
      </c>
      <c r="AF65" s="4"/>
    </row>
    <row r="66" spans="1:32">
      <c r="A66" s="117"/>
      <c r="B66" s="117"/>
      <c r="C66" s="117"/>
      <c r="D66" s="117"/>
      <c r="E66" s="117"/>
      <c r="F66" s="117"/>
      <c r="G66" s="117"/>
      <c r="I66" s="117"/>
      <c r="J66" s="117"/>
      <c r="K66" s="117"/>
      <c r="L66" s="117"/>
      <c r="M66" s="117"/>
      <c r="N66" s="117"/>
      <c r="O66" s="117"/>
      <c r="P66" s="117"/>
      <c r="Q66" s="117"/>
      <c r="R66" s="117"/>
      <c r="S66" s="117"/>
      <c r="T66" s="117"/>
      <c r="U66" s="117"/>
      <c r="V66" s="117"/>
      <c r="W66" s="117"/>
      <c r="X66" s="117"/>
      <c r="Y66" s="117"/>
      <c r="Z66" s="117"/>
      <c r="AA66" s="117"/>
      <c r="AB66" s="117"/>
      <c r="AC66" s="117"/>
      <c r="AD66" s="117"/>
      <c r="AE66" s="117"/>
      <c r="AF66" s="117"/>
    </row>
    <row r="67" spans="1:32">
      <c r="A67" s="117"/>
      <c r="B67" s="117"/>
      <c r="C67" s="117"/>
      <c r="D67" s="117"/>
      <c r="E67" s="117"/>
      <c r="F67" s="117"/>
      <c r="G67" s="117"/>
      <c r="I67" s="117"/>
      <c r="J67" s="117"/>
      <c r="K67" s="117"/>
      <c r="L67" s="117"/>
      <c r="M67" s="117"/>
      <c r="N67" s="117"/>
      <c r="O67" s="117"/>
      <c r="P67" s="117"/>
      <c r="Q67" s="117"/>
      <c r="R67" s="117"/>
      <c r="S67" s="117"/>
      <c r="T67" s="117"/>
      <c r="U67" s="117"/>
      <c r="V67" s="117"/>
      <c r="W67" s="117"/>
      <c r="X67" s="117"/>
      <c r="Y67" s="117"/>
      <c r="Z67" s="117"/>
      <c r="AA67" s="117"/>
      <c r="AB67" s="117"/>
      <c r="AC67" s="117"/>
      <c r="AD67" s="117"/>
      <c r="AE67" s="117"/>
      <c r="AF67" s="117"/>
    </row>
    <row r="76" spans="1:32" ht="8.25" customHeight="1"/>
    <row r="78" spans="1:32" ht="9" customHeight="1">
      <c r="AE78" s="9"/>
    </row>
    <row r="79" spans="1:32" ht="8.25" customHeight="1">
      <c r="F79" s="1462"/>
      <c r="G79" s="1462"/>
      <c r="H79" s="1462"/>
      <c r="I79" s="1462"/>
      <c r="J79" s="1462"/>
      <c r="K79" s="1462"/>
      <c r="L79" s="1462"/>
      <c r="M79" s="1462"/>
      <c r="N79" s="1462"/>
      <c r="O79" s="1462"/>
      <c r="P79" s="1462"/>
      <c r="Q79" s="1462"/>
      <c r="R79" s="1462"/>
      <c r="S79" s="1462"/>
      <c r="T79" s="1462"/>
      <c r="U79" s="1462"/>
      <c r="V79" s="1462"/>
      <c r="W79" s="1462"/>
      <c r="X79" s="1462"/>
      <c r="Y79" s="1462"/>
      <c r="Z79" s="1462"/>
      <c r="AA79" s="1462"/>
      <c r="AB79" s="1462"/>
      <c r="AC79" s="1462"/>
      <c r="AD79" s="1462"/>
      <c r="AE79" s="1462"/>
    </row>
    <row r="80" spans="1:32" ht="9.75" customHeight="1"/>
  </sheetData>
  <mergeCells count="13">
    <mergeCell ref="C17:D18"/>
    <mergeCell ref="C1:L1"/>
    <mergeCell ref="C5:D6"/>
    <mergeCell ref="F6:Z6"/>
    <mergeCell ref="AB6:AD6"/>
    <mergeCell ref="C9:D9"/>
    <mergeCell ref="F79:AE79"/>
    <mergeCell ref="C19:D19"/>
    <mergeCell ref="C52:D52"/>
    <mergeCell ref="C62:AD62"/>
    <mergeCell ref="C64:AD64"/>
    <mergeCell ref="T65:U65"/>
    <mergeCell ref="X65:Y65"/>
  </mergeCells>
  <printOptions horizontalCentered="1"/>
  <pageMargins left="0.15748031496062992" right="0.15748031496062992" top="0.19685039370078741" bottom="0.19685039370078741" header="0" footer="0"/>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Folhas de cálculo</vt:lpstr>
      </vt:variant>
      <vt:variant>
        <vt:i4>22</vt:i4>
      </vt:variant>
      <vt:variant>
        <vt:lpstr>Intervalos com nome</vt:lpstr>
      </vt:variant>
      <vt:variant>
        <vt:i4>23</vt:i4>
      </vt:variant>
    </vt:vector>
  </HeadingPairs>
  <TitlesOfParts>
    <vt:vector size="45" baseType="lpstr">
      <vt:lpstr>capa</vt:lpstr>
      <vt:lpstr>introducao</vt:lpstr>
      <vt:lpstr>fontes</vt:lpstr>
      <vt:lpstr>6populacao2</vt:lpstr>
      <vt:lpstr>7empregoINE2</vt:lpstr>
      <vt:lpstr>8desemprego_INE2</vt:lpstr>
      <vt:lpstr>9dgert</vt:lpstr>
      <vt:lpstr>10desemprego_IEFP</vt:lpstr>
      <vt:lpstr>11desemprego_IEFP</vt:lpstr>
      <vt:lpstr>12fp_ine_trim</vt:lpstr>
      <vt:lpstr>13eempresarial </vt:lpstr>
      <vt:lpstr>14ganhos</vt:lpstr>
      <vt:lpstr>15salários</vt:lpstr>
      <vt:lpstr>16irct</vt:lpstr>
      <vt:lpstr>17acidentes</vt:lpstr>
      <vt:lpstr>18ssocial</vt:lpstr>
      <vt:lpstr>19ssocial</vt:lpstr>
      <vt:lpstr>20destaque</vt:lpstr>
      <vt:lpstr>21destaque</vt:lpstr>
      <vt:lpstr>22conceito</vt:lpstr>
      <vt:lpstr>23conceito</vt:lpstr>
      <vt:lpstr>contracapa</vt:lpstr>
      <vt:lpstr>'10desemprego_IEFP'!Área_de_Impressão</vt:lpstr>
      <vt:lpstr>'11desemprego_IEFP'!Área_de_Impressão</vt:lpstr>
      <vt:lpstr>'12fp_ine_trim'!Área_de_Impressão</vt:lpstr>
      <vt:lpstr>'13eempresarial '!Área_de_Impressão</vt:lpstr>
      <vt:lpstr>'14ganhos'!Área_de_Impressão</vt:lpstr>
      <vt:lpstr>'15salários'!Área_de_Impressão</vt:lpstr>
      <vt:lpstr>'16irct'!Área_de_Impressão</vt:lpstr>
      <vt:lpstr>'17acidentes'!Área_de_Impressão</vt:lpstr>
      <vt:lpstr>'18ssocial'!Área_de_Impressão</vt:lpstr>
      <vt:lpstr>'19ssocial'!Área_de_Impressão</vt:lpstr>
      <vt:lpstr>'20destaque'!Área_de_Impressão</vt:lpstr>
      <vt:lpstr>'21destaque'!Área_de_Impressão</vt:lpstr>
      <vt:lpstr>'22conceito'!Área_de_Impressão</vt:lpstr>
      <vt:lpstr>'23conceito'!Área_de_Impressão</vt:lpstr>
      <vt:lpstr>'6populacao2'!Área_de_Impressão</vt:lpstr>
      <vt:lpstr>'7empregoINE2'!Área_de_Impressão</vt:lpstr>
      <vt:lpstr>'8desemprego_INE2'!Área_de_Impressão</vt:lpstr>
      <vt:lpstr>'9dgert'!Área_de_Impressão</vt:lpstr>
      <vt:lpstr>capa!Área_de_Impressão</vt:lpstr>
      <vt:lpstr>contracapa!Área_de_Impressão</vt:lpstr>
      <vt:lpstr>fontes!Área_de_Impressão</vt:lpstr>
      <vt:lpstr>introducao!Área_de_Impressão</vt:lpstr>
      <vt:lpstr>capa!topo</vt:lpstr>
    </vt:vector>
  </TitlesOfParts>
  <Company>DEEP</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teresa.feliciano</dc:creator>
  <cp:lastModifiedBy>David.Santos</cp:lastModifiedBy>
  <cp:lastPrinted>2012-03-28T11:55:56Z</cp:lastPrinted>
  <dcterms:created xsi:type="dcterms:W3CDTF">2004-03-02T09:49:36Z</dcterms:created>
  <dcterms:modified xsi:type="dcterms:W3CDTF">2012-04-26T14:50:22Z</dcterms:modified>
</cp:coreProperties>
</file>